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580" yWindow="1160" windowWidth="26500" windowHeight="10320" firstSheet="2" activeTab="10"/>
  </bookViews>
  <sheets>
    <sheet name="Key" sheetId="7" r:id="rId1"/>
    <sheet name="Figure 1" sheetId="1" r:id="rId2"/>
    <sheet name="Figure 2" sheetId="5" r:id="rId3"/>
    <sheet name="Figure 3 " sheetId="8" r:id="rId4"/>
    <sheet name="Figure 4 and polyp volume" sheetId="2" r:id="rId5"/>
    <sheet name="Figure 5" sheetId="9" r:id="rId6"/>
    <sheet name="GP-Fig.1" sheetId="10" r:id="rId7"/>
    <sheet name="GP-Fig.2" sheetId="13" r:id="rId8"/>
    <sheet name="GP-Fig.3" sheetId="14" r:id="rId9"/>
    <sheet name="GP-Fig.4" sheetId="15" r:id="rId10"/>
    <sheet name="GP-Fig.5" sheetId="16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8" i="2" l="1"/>
  <c r="F329" i="2"/>
  <c r="E328" i="2"/>
  <c r="E329" i="2"/>
  <c r="L232" i="2"/>
  <c r="J232" i="2"/>
  <c r="M232" i="2"/>
  <c r="L231" i="2"/>
  <c r="J231" i="2"/>
  <c r="M231" i="2"/>
  <c r="L230" i="2"/>
  <c r="J230" i="2"/>
  <c r="M230" i="2"/>
  <c r="J229" i="2"/>
  <c r="L229" i="2"/>
  <c r="M229" i="2"/>
  <c r="L228" i="2"/>
  <c r="J228" i="2"/>
  <c r="M228" i="2"/>
  <c r="L227" i="2"/>
  <c r="J227" i="2"/>
  <c r="M227" i="2"/>
  <c r="L226" i="2"/>
  <c r="J226" i="2"/>
  <c r="M226" i="2"/>
  <c r="J225" i="2"/>
  <c r="L225" i="2"/>
  <c r="M225" i="2"/>
  <c r="L224" i="2"/>
  <c r="J224" i="2"/>
  <c r="M224" i="2"/>
  <c r="L223" i="2"/>
  <c r="J223" i="2"/>
  <c r="M223" i="2"/>
  <c r="L222" i="2"/>
  <c r="J222" i="2"/>
  <c r="M222" i="2"/>
  <c r="J221" i="2"/>
  <c r="L221" i="2"/>
  <c r="M221" i="2"/>
  <c r="L220" i="2"/>
  <c r="J220" i="2"/>
  <c r="M220" i="2"/>
  <c r="L219" i="2"/>
  <c r="J219" i="2"/>
  <c r="M219" i="2"/>
  <c r="L218" i="2"/>
  <c r="J218" i="2"/>
  <c r="M218" i="2"/>
  <c r="J217" i="2"/>
  <c r="L217" i="2"/>
  <c r="M217" i="2"/>
  <c r="L216" i="2"/>
  <c r="J216" i="2"/>
  <c r="M216" i="2"/>
  <c r="L215" i="2"/>
  <c r="J215" i="2"/>
  <c r="M215" i="2"/>
  <c r="L214" i="2"/>
  <c r="J214" i="2"/>
  <c r="M214" i="2"/>
  <c r="J213" i="2"/>
  <c r="L213" i="2"/>
  <c r="M213" i="2"/>
  <c r="L212" i="2"/>
  <c r="J212" i="2"/>
  <c r="M212" i="2"/>
  <c r="L211" i="2"/>
  <c r="J211" i="2"/>
  <c r="M211" i="2"/>
  <c r="L210" i="2"/>
  <c r="J210" i="2"/>
  <c r="M210" i="2"/>
  <c r="J209" i="2"/>
  <c r="L209" i="2"/>
  <c r="M209" i="2"/>
  <c r="L208" i="2"/>
  <c r="J208" i="2"/>
  <c r="M208" i="2"/>
  <c r="L207" i="2"/>
  <c r="J207" i="2"/>
  <c r="M207" i="2"/>
  <c r="L206" i="2"/>
  <c r="J206" i="2"/>
  <c r="M206" i="2"/>
  <c r="J205" i="2"/>
  <c r="L205" i="2"/>
  <c r="M205" i="2"/>
  <c r="L204" i="2"/>
  <c r="J204" i="2"/>
  <c r="M204" i="2"/>
  <c r="L203" i="2"/>
  <c r="J203" i="2"/>
  <c r="M203" i="2"/>
  <c r="L202" i="2"/>
  <c r="J202" i="2"/>
  <c r="M202" i="2"/>
  <c r="J201" i="2"/>
  <c r="L201" i="2"/>
  <c r="M201" i="2"/>
  <c r="L200" i="2"/>
  <c r="J200" i="2"/>
  <c r="M200" i="2"/>
  <c r="L199" i="2"/>
  <c r="J199" i="2"/>
  <c r="M199" i="2"/>
  <c r="L198" i="2"/>
  <c r="J198" i="2"/>
  <c r="M198" i="2"/>
  <c r="J197" i="2"/>
  <c r="L197" i="2"/>
  <c r="M197" i="2"/>
  <c r="L196" i="2"/>
  <c r="J196" i="2"/>
  <c r="M196" i="2"/>
  <c r="L195" i="2"/>
  <c r="J195" i="2"/>
  <c r="M195" i="2"/>
  <c r="L194" i="2"/>
  <c r="J194" i="2"/>
  <c r="M194" i="2"/>
  <c r="J193" i="2"/>
  <c r="L193" i="2"/>
  <c r="M193" i="2"/>
  <c r="L192" i="2"/>
  <c r="J192" i="2"/>
  <c r="M192" i="2"/>
  <c r="L191" i="2"/>
  <c r="J191" i="2"/>
  <c r="M191" i="2"/>
  <c r="L190" i="2"/>
  <c r="J190" i="2"/>
  <c r="M190" i="2"/>
  <c r="J189" i="2"/>
  <c r="L189" i="2"/>
  <c r="M189" i="2"/>
  <c r="L188" i="2"/>
  <c r="J188" i="2"/>
  <c r="M188" i="2"/>
  <c r="L187" i="2"/>
  <c r="J187" i="2"/>
  <c r="M187" i="2"/>
  <c r="L186" i="2"/>
  <c r="J186" i="2"/>
  <c r="M186" i="2"/>
  <c r="J185" i="2"/>
  <c r="L185" i="2"/>
  <c r="M185" i="2"/>
  <c r="L184" i="2"/>
  <c r="J184" i="2"/>
  <c r="M184" i="2"/>
  <c r="L183" i="2"/>
  <c r="J183" i="2"/>
  <c r="M183" i="2"/>
  <c r="L182" i="2"/>
  <c r="J182" i="2"/>
  <c r="M182" i="2"/>
  <c r="J181" i="2"/>
  <c r="L181" i="2"/>
  <c r="M181" i="2"/>
  <c r="L180" i="2"/>
  <c r="J180" i="2"/>
  <c r="M180" i="2"/>
  <c r="L179" i="2"/>
  <c r="J179" i="2"/>
  <c r="M179" i="2"/>
  <c r="L178" i="2"/>
  <c r="J178" i="2"/>
  <c r="M178" i="2"/>
  <c r="J177" i="2"/>
  <c r="L177" i="2"/>
  <c r="M177" i="2"/>
  <c r="L176" i="2"/>
  <c r="J176" i="2"/>
  <c r="M176" i="2"/>
  <c r="L175" i="2"/>
  <c r="J175" i="2"/>
  <c r="M175" i="2"/>
  <c r="L174" i="2"/>
  <c r="J174" i="2"/>
  <c r="M174" i="2"/>
  <c r="J173" i="2"/>
  <c r="L173" i="2"/>
  <c r="M173" i="2"/>
  <c r="L172" i="2"/>
  <c r="J172" i="2"/>
  <c r="M172" i="2"/>
  <c r="L171" i="2"/>
  <c r="J171" i="2"/>
  <c r="M171" i="2"/>
  <c r="L170" i="2"/>
  <c r="J170" i="2"/>
  <c r="M170" i="2"/>
  <c r="J169" i="2"/>
  <c r="L169" i="2"/>
  <c r="M169" i="2"/>
  <c r="L168" i="2"/>
  <c r="J168" i="2"/>
  <c r="M168" i="2"/>
  <c r="L167" i="2"/>
  <c r="J167" i="2"/>
  <c r="M167" i="2"/>
  <c r="L166" i="2"/>
  <c r="J166" i="2"/>
  <c r="M166" i="2"/>
  <c r="J165" i="2"/>
  <c r="L165" i="2"/>
  <c r="M165" i="2"/>
  <c r="L164" i="2"/>
  <c r="J164" i="2"/>
  <c r="M164" i="2"/>
  <c r="L163" i="2"/>
  <c r="J163" i="2"/>
  <c r="M163" i="2"/>
  <c r="L162" i="2"/>
  <c r="J162" i="2"/>
  <c r="M162" i="2"/>
  <c r="J161" i="2"/>
  <c r="L161" i="2"/>
  <c r="M161" i="2"/>
  <c r="L160" i="2"/>
  <c r="J160" i="2"/>
  <c r="M160" i="2"/>
  <c r="L159" i="2"/>
  <c r="J159" i="2"/>
  <c r="M159" i="2"/>
  <c r="L158" i="2"/>
  <c r="J158" i="2"/>
  <c r="M158" i="2"/>
  <c r="J157" i="2"/>
  <c r="L157" i="2"/>
  <c r="M157" i="2"/>
  <c r="L156" i="2"/>
  <c r="J156" i="2"/>
  <c r="M156" i="2"/>
  <c r="L155" i="2"/>
  <c r="J155" i="2"/>
  <c r="M155" i="2"/>
  <c r="L154" i="2"/>
  <c r="J154" i="2"/>
  <c r="M154" i="2"/>
  <c r="J153" i="2"/>
  <c r="L153" i="2"/>
  <c r="M153" i="2"/>
  <c r="L152" i="2"/>
  <c r="J152" i="2"/>
  <c r="M152" i="2"/>
  <c r="L151" i="2"/>
  <c r="J151" i="2"/>
  <c r="M151" i="2"/>
  <c r="L150" i="2"/>
  <c r="J150" i="2"/>
  <c r="M150" i="2"/>
  <c r="J149" i="2"/>
  <c r="L149" i="2"/>
  <c r="M149" i="2"/>
  <c r="L148" i="2"/>
  <c r="J148" i="2"/>
  <c r="M148" i="2"/>
  <c r="L147" i="2"/>
  <c r="J147" i="2"/>
  <c r="M147" i="2"/>
  <c r="L146" i="2"/>
  <c r="J146" i="2"/>
  <c r="M146" i="2"/>
  <c r="J145" i="2"/>
  <c r="L145" i="2"/>
  <c r="M145" i="2"/>
  <c r="L144" i="2"/>
  <c r="J144" i="2"/>
  <c r="M144" i="2"/>
  <c r="L143" i="2"/>
  <c r="J143" i="2"/>
  <c r="M143" i="2"/>
  <c r="L142" i="2"/>
  <c r="J142" i="2"/>
  <c r="M142" i="2"/>
  <c r="J141" i="2"/>
  <c r="L141" i="2"/>
  <c r="M141" i="2"/>
  <c r="L140" i="2"/>
  <c r="J140" i="2"/>
  <c r="M140" i="2"/>
  <c r="L139" i="2"/>
  <c r="J139" i="2"/>
  <c r="M139" i="2"/>
  <c r="L138" i="2"/>
  <c r="J138" i="2"/>
  <c r="M138" i="2"/>
  <c r="J137" i="2"/>
  <c r="L137" i="2"/>
  <c r="M137" i="2"/>
  <c r="L136" i="2"/>
  <c r="J136" i="2"/>
  <c r="M136" i="2"/>
  <c r="L135" i="2"/>
  <c r="J135" i="2"/>
  <c r="M135" i="2"/>
  <c r="L134" i="2"/>
  <c r="J134" i="2"/>
  <c r="M134" i="2"/>
  <c r="J133" i="2"/>
  <c r="L133" i="2"/>
  <c r="M133" i="2"/>
  <c r="L132" i="2"/>
  <c r="J132" i="2"/>
  <c r="M132" i="2"/>
  <c r="L131" i="2"/>
  <c r="J131" i="2"/>
  <c r="M131" i="2"/>
  <c r="L130" i="2"/>
  <c r="J130" i="2"/>
  <c r="M130" i="2"/>
  <c r="J129" i="2"/>
  <c r="L129" i="2"/>
  <c r="M129" i="2"/>
  <c r="L128" i="2"/>
  <c r="J128" i="2"/>
  <c r="M128" i="2"/>
  <c r="L127" i="2"/>
  <c r="J127" i="2"/>
  <c r="M127" i="2"/>
  <c r="L126" i="2"/>
  <c r="J126" i="2"/>
  <c r="M126" i="2"/>
  <c r="J125" i="2"/>
  <c r="L125" i="2"/>
  <c r="M125" i="2"/>
  <c r="L124" i="2"/>
  <c r="J124" i="2"/>
  <c r="M124" i="2"/>
  <c r="L123" i="2"/>
  <c r="J123" i="2"/>
  <c r="M123" i="2"/>
  <c r="L122" i="2"/>
  <c r="J122" i="2"/>
  <c r="M122" i="2"/>
  <c r="J121" i="2"/>
  <c r="L121" i="2"/>
  <c r="M121" i="2"/>
  <c r="L120" i="2"/>
  <c r="J120" i="2"/>
  <c r="M120" i="2"/>
  <c r="L119" i="2"/>
  <c r="J119" i="2"/>
  <c r="M119" i="2"/>
  <c r="L118" i="2"/>
  <c r="J118" i="2"/>
  <c r="M118" i="2"/>
  <c r="J117" i="2"/>
  <c r="L117" i="2"/>
  <c r="M117" i="2"/>
  <c r="L116" i="2"/>
  <c r="J116" i="2"/>
  <c r="M116" i="2"/>
  <c r="L115" i="2"/>
  <c r="J115" i="2"/>
  <c r="M115" i="2"/>
  <c r="L114" i="2"/>
  <c r="J114" i="2"/>
  <c r="M114" i="2"/>
  <c r="J113" i="2"/>
  <c r="L113" i="2"/>
  <c r="M113" i="2"/>
  <c r="L112" i="2"/>
  <c r="J112" i="2"/>
  <c r="M112" i="2"/>
  <c r="L111" i="2"/>
  <c r="J111" i="2"/>
  <c r="M111" i="2"/>
  <c r="L110" i="2"/>
  <c r="J110" i="2"/>
  <c r="M110" i="2"/>
  <c r="J109" i="2"/>
  <c r="L109" i="2"/>
  <c r="M109" i="2"/>
  <c r="L108" i="2"/>
  <c r="J108" i="2"/>
  <c r="M108" i="2"/>
  <c r="L107" i="2"/>
  <c r="J107" i="2"/>
  <c r="M107" i="2"/>
  <c r="L106" i="2"/>
  <c r="J106" i="2"/>
  <c r="M106" i="2"/>
  <c r="J105" i="2"/>
  <c r="L105" i="2"/>
  <c r="M105" i="2"/>
  <c r="L104" i="2"/>
  <c r="J104" i="2"/>
  <c r="M104" i="2"/>
  <c r="L103" i="2"/>
  <c r="J103" i="2"/>
  <c r="M103" i="2"/>
  <c r="L102" i="2"/>
  <c r="J102" i="2"/>
  <c r="M102" i="2"/>
  <c r="J101" i="2"/>
  <c r="L101" i="2"/>
  <c r="M101" i="2"/>
  <c r="L100" i="2"/>
  <c r="J100" i="2"/>
  <c r="M100" i="2"/>
  <c r="L99" i="2"/>
  <c r="J99" i="2"/>
  <c r="M99" i="2"/>
  <c r="L98" i="2"/>
  <c r="J98" i="2"/>
  <c r="M98" i="2"/>
  <c r="J97" i="2"/>
  <c r="L97" i="2"/>
  <c r="M97" i="2"/>
  <c r="L96" i="2"/>
  <c r="J96" i="2"/>
  <c r="M96" i="2"/>
  <c r="L95" i="2"/>
  <c r="J95" i="2"/>
  <c r="M95" i="2"/>
  <c r="L94" i="2"/>
  <c r="J94" i="2"/>
  <c r="M94" i="2"/>
  <c r="J93" i="2"/>
  <c r="L93" i="2"/>
  <c r="M93" i="2"/>
  <c r="L92" i="2"/>
  <c r="J92" i="2"/>
  <c r="M92" i="2"/>
  <c r="L91" i="2"/>
  <c r="J91" i="2"/>
  <c r="M91" i="2"/>
  <c r="L90" i="2"/>
  <c r="J90" i="2"/>
  <c r="M90" i="2"/>
  <c r="J89" i="2"/>
  <c r="L89" i="2"/>
  <c r="M89" i="2"/>
  <c r="L88" i="2"/>
  <c r="J88" i="2"/>
  <c r="M88" i="2"/>
  <c r="L87" i="2"/>
  <c r="J87" i="2"/>
  <c r="M87" i="2"/>
  <c r="L86" i="2"/>
  <c r="J86" i="2"/>
  <c r="M86" i="2"/>
  <c r="J85" i="2"/>
  <c r="L85" i="2"/>
  <c r="M85" i="2"/>
  <c r="L84" i="2"/>
  <c r="J84" i="2"/>
  <c r="M84" i="2"/>
  <c r="L83" i="2"/>
  <c r="J83" i="2"/>
  <c r="M83" i="2"/>
  <c r="L82" i="2"/>
  <c r="J82" i="2"/>
  <c r="M82" i="2"/>
  <c r="J81" i="2"/>
  <c r="L81" i="2"/>
  <c r="M81" i="2"/>
  <c r="L80" i="2"/>
  <c r="J80" i="2"/>
  <c r="M80" i="2"/>
  <c r="L79" i="2"/>
  <c r="J79" i="2"/>
  <c r="M79" i="2"/>
  <c r="L78" i="2"/>
  <c r="J78" i="2"/>
  <c r="M78" i="2"/>
  <c r="J77" i="2"/>
  <c r="L77" i="2"/>
  <c r="M77" i="2"/>
  <c r="L76" i="2"/>
  <c r="J76" i="2"/>
  <c r="M76" i="2"/>
  <c r="L75" i="2"/>
  <c r="J75" i="2"/>
  <c r="M75" i="2"/>
  <c r="L74" i="2"/>
  <c r="J74" i="2"/>
  <c r="M74" i="2"/>
  <c r="J73" i="2"/>
  <c r="L73" i="2"/>
  <c r="M73" i="2"/>
  <c r="L72" i="2"/>
  <c r="J72" i="2"/>
  <c r="M72" i="2"/>
  <c r="L71" i="2"/>
  <c r="J71" i="2"/>
  <c r="M71" i="2"/>
  <c r="L70" i="2"/>
  <c r="J70" i="2"/>
  <c r="M70" i="2"/>
  <c r="J69" i="2"/>
  <c r="L69" i="2"/>
  <c r="M69" i="2"/>
  <c r="L68" i="2"/>
  <c r="J68" i="2"/>
  <c r="M68" i="2"/>
  <c r="L67" i="2"/>
  <c r="J67" i="2"/>
  <c r="M67" i="2"/>
  <c r="L66" i="2"/>
  <c r="J66" i="2"/>
  <c r="M66" i="2"/>
  <c r="J65" i="2"/>
  <c r="L65" i="2"/>
  <c r="M65" i="2"/>
  <c r="L64" i="2"/>
  <c r="J64" i="2"/>
  <c r="M64" i="2"/>
  <c r="L63" i="2"/>
  <c r="J63" i="2"/>
  <c r="M63" i="2"/>
  <c r="L62" i="2"/>
  <c r="J62" i="2"/>
  <c r="M62" i="2"/>
  <c r="J61" i="2"/>
  <c r="L61" i="2"/>
  <c r="M61" i="2"/>
  <c r="L60" i="2"/>
  <c r="J60" i="2"/>
  <c r="M60" i="2"/>
  <c r="L59" i="2"/>
  <c r="J59" i="2"/>
  <c r="M59" i="2"/>
  <c r="L58" i="2"/>
  <c r="J58" i="2"/>
  <c r="M58" i="2"/>
  <c r="J57" i="2"/>
  <c r="L57" i="2"/>
  <c r="M57" i="2"/>
  <c r="L56" i="2"/>
  <c r="J56" i="2"/>
  <c r="M56" i="2"/>
  <c r="L55" i="2"/>
  <c r="J55" i="2"/>
  <c r="M55" i="2"/>
  <c r="L54" i="2"/>
  <c r="J54" i="2"/>
  <c r="M54" i="2"/>
  <c r="J53" i="2"/>
  <c r="L53" i="2"/>
  <c r="M53" i="2"/>
  <c r="L52" i="2"/>
  <c r="J52" i="2"/>
  <c r="M52" i="2"/>
  <c r="L51" i="2"/>
  <c r="J51" i="2"/>
  <c r="M51" i="2"/>
  <c r="L50" i="2"/>
  <c r="J50" i="2"/>
  <c r="M50" i="2"/>
  <c r="J49" i="2"/>
  <c r="L49" i="2"/>
  <c r="M49" i="2"/>
  <c r="L48" i="2"/>
  <c r="J48" i="2"/>
  <c r="M48" i="2"/>
  <c r="L47" i="2"/>
  <c r="J47" i="2"/>
  <c r="M47" i="2"/>
  <c r="L46" i="2"/>
  <c r="J46" i="2"/>
  <c r="M46" i="2"/>
  <c r="J45" i="2"/>
  <c r="L45" i="2"/>
  <c r="M45" i="2"/>
  <c r="L44" i="2"/>
  <c r="J44" i="2"/>
  <c r="M44" i="2"/>
  <c r="L43" i="2"/>
  <c r="J43" i="2"/>
  <c r="M43" i="2"/>
  <c r="L42" i="2"/>
  <c r="J42" i="2"/>
  <c r="M42" i="2"/>
  <c r="J41" i="2"/>
  <c r="L41" i="2"/>
  <c r="M41" i="2"/>
  <c r="L40" i="2"/>
  <c r="J40" i="2"/>
  <c r="M40" i="2"/>
  <c r="L39" i="2"/>
  <c r="J39" i="2"/>
  <c r="M39" i="2"/>
  <c r="L38" i="2"/>
  <c r="J38" i="2"/>
  <c r="M38" i="2"/>
  <c r="J37" i="2"/>
  <c r="L37" i="2"/>
  <c r="M37" i="2"/>
  <c r="L36" i="2"/>
  <c r="J36" i="2"/>
  <c r="M36" i="2"/>
  <c r="L35" i="2"/>
  <c r="J35" i="2"/>
  <c r="M35" i="2"/>
  <c r="L34" i="2"/>
  <c r="J34" i="2"/>
  <c r="M34" i="2"/>
  <c r="J33" i="2"/>
  <c r="L33" i="2"/>
  <c r="M33" i="2"/>
  <c r="L32" i="2"/>
  <c r="J32" i="2"/>
  <c r="M32" i="2"/>
  <c r="L31" i="2"/>
  <c r="J31" i="2"/>
  <c r="M31" i="2"/>
  <c r="L30" i="2"/>
  <c r="J30" i="2"/>
  <c r="M30" i="2"/>
  <c r="J29" i="2"/>
  <c r="L29" i="2"/>
  <c r="M29" i="2"/>
  <c r="L28" i="2"/>
  <c r="J28" i="2"/>
  <c r="M28" i="2"/>
  <c r="L27" i="2"/>
  <c r="J27" i="2"/>
  <c r="M27" i="2"/>
  <c r="L26" i="2"/>
  <c r="J26" i="2"/>
  <c r="M26" i="2"/>
  <c r="J25" i="2"/>
  <c r="L25" i="2"/>
  <c r="M25" i="2"/>
  <c r="L24" i="2"/>
  <c r="J24" i="2"/>
  <c r="M24" i="2"/>
  <c r="L23" i="2"/>
  <c r="J23" i="2"/>
  <c r="M23" i="2"/>
  <c r="L22" i="2"/>
  <c r="J22" i="2"/>
  <c r="M22" i="2"/>
  <c r="J21" i="2"/>
  <c r="L21" i="2"/>
  <c r="M21" i="2"/>
  <c r="L20" i="2"/>
  <c r="J20" i="2"/>
  <c r="M20" i="2"/>
  <c r="L19" i="2"/>
  <c r="J19" i="2"/>
  <c r="M19" i="2"/>
  <c r="L18" i="2"/>
  <c r="J18" i="2"/>
  <c r="M18" i="2"/>
  <c r="J17" i="2"/>
  <c r="L17" i="2"/>
  <c r="M17" i="2"/>
  <c r="L16" i="2"/>
  <c r="J16" i="2"/>
  <c r="M16" i="2"/>
  <c r="L15" i="2"/>
  <c r="J15" i="2"/>
  <c r="M15" i="2"/>
  <c r="L14" i="2"/>
  <c r="J14" i="2"/>
  <c r="M14" i="2"/>
  <c r="J13" i="2"/>
  <c r="L13" i="2"/>
  <c r="M13" i="2"/>
  <c r="L12" i="2"/>
  <c r="J12" i="2"/>
  <c r="M12" i="2"/>
  <c r="L11" i="2"/>
  <c r="J11" i="2"/>
  <c r="M11" i="2"/>
  <c r="L10" i="2"/>
  <c r="J10" i="2"/>
  <c r="M10" i="2"/>
  <c r="J9" i="2"/>
  <c r="L9" i="2"/>
  <c r="M9" i="2"/>
  <c r="L8" i="2"/>
  <c r="J8" i="2"/>
  <c r="M8" i="2"/>
  <c r="L7" i="2"/>
  <c r="J7" i="2"/>
  <c r="M7" i="2"/>
  <c r="L6" i="2"/>
  <c r="J6" i="2"/>
  <c r="M6" i="2"/>
  <c r="J5" i="2"/>
  <c r="L5" i="2"/>
  <c r="M5" i="2"/>
  <c r="L4" i="2"/>
  <c r="J4" i="2"/>
  <c r="M4" i="2"/>
  <c r="L3" i="2"/>
  <c r="J3" i="2"/>
  <c r="M3" i="2"/>
  <c r="F3" i="5"/>
  <c r="F4" i="5"/>
  <c r="F2" i="5"/>
  <c r="F11" i="1"/>
  <c r="H10" i="1"/>
  <c r="F12" i="1"/>
  <c r="E11" i="1"/>
  <c r="E12" i="1"/>
  <c r="D11" i="1"/>
  <c r="D12" i="1"/>
</calcChain>
</file>

<file path=xl/sharedStrings.xml><?xml version="1.0" encoding="utf-8"?>
<sst xmlns="http://schemas.openxmlformats.org/spreadsheetml/2006/main" count="180" uniqueCount="123">
  <si>
    <t>Figure 1</t>
  </si>
  <si>
    <t>Location</t>
  </si>
  <si>
    <t>Mass (g)</t>
  </si>
  <si>
    <t>Total</t>
  </si>
  <si>
    <t>Beads</t>
  </si>
  <si>
    <t>Fibers</t>
  </si>
  <si>
    <t>Misc</t>
  </si>
  <si>
    <t>plastic/Mass</t>
  </si>
  <si>
    <t># polyps</t>
  </si>
  <si>
    <t>plastic/polyp</t>
  </si>
  <si>
    <t>Local</t>
  </si>
  <si>
    <t>Average +/- stdev:</t>
  </si>
  <si>
    <t>112 +/- 10</t>
  </si>
  <si>
    <t>Copepods:</t>
  </si>
  <si>
    <t>after BSE</t>
  </si>
  <si>
    <t>after MP</t>
  </si>
  <si>
    <t>Live Brine:</t>
  </si>
  <si>
    <t>Brine Eggs:</t>
  </si>
  <si>
    <t>polyp volumes are on next sheet</t>
  </si>
  <si>
    <t>width mm</t>
  </si>
  <si>
    <t>volume mm</t>
  </si>
  <si>
    <t>width cm</t>
  </si>
  <si>
    <t>length cm</t>
  </si>
  <si>
    <t>length mm</t>
  </si>
  <si>
    <t>volume</t>
  </si>
  <si>
    <t>Column name</t>
  </si>
  <si>
    <t>Description</t>
  </si>
  <si>
    <t>Colony</t>
  </si>
  <si>
    <t>Arbitrary colony number assigned during experiment</t>
  </si>
  <si>
    <t>Time</t>
  </si>
  <si>
    <t>Number of minutes since corals were fed microplastic and then moved into clean water</t>
  </si>
  <si>
    <t>Polyp</t>
  </si>
  <si>
    <t xml:space="preserve">Arbitrary polyp identifier within a given colony </t>
  </si>
  <si>
    <t>Top</t>
  </si>
  <si>
    <t>Percent of microplastic particles located within the top portion of the polyp</t>
  </si>
  <si>
    <t>Middle</t>
  </si>
  <si>
    <t>Percent of microplastic particles located within the middle portion of the polyp</t>
  </si>
  <si>
    <t>Bottom</t>
  </si>
  <si>
    <t>Percent of microplastic particles located within the bottom portion of the polyp</t>
  </si>
  <si>
    <t>a</t>
  </si>
  <si>
    <t>b</t>
  </si>
  <si>
    <t>c</t>
  </si>
  <si>
    <t>d</t>
  </si>
  <si>
    <t>e</t>
  </si>
  <si>
    <t>Colony 1</t>
  </si>
  <si>
    <t>Colony 2</t>
  </si>
  <si>
    <t>Colony 3</t>
  </si>
  <si>
    <t>For each, sum of 5 polyps</t>
  </si>
  <si>
    <t>mp/mm3</t>
  </si>
  <si>
    <t>bse/mm3</t>
  </si>
  <si>
    <t>Shorthand</t>
  </si>
  <si>
    <t xml:space="preserve">B/W </t>
  </si>
  <si>
    <t>Brown or white corals used in experiment</t>
  </si>
  <si>
    <t>Exposure time</t>
  </si>
  <si>
    <t>The time the corals were exposed to a particular feeding treatment, in minutes</t>
  </si>
  <si>
    <t>Treatment A</t>
  </si>
  <si>
    <t>Materials fed for given period of exposure for given statistical comparison</t>
  </si>
  <si>
    <t>Treatment B</t>
  </si>
  <si>
    <t>/</t>
  </si>
  <si>
    <t>For each of treatments A and B, this indicates that first one item was fed, then the other item</t>
  </si>
  <si>
    <t>BSE</t>
  </si>
  <si>
    <t>Brine shrimp eggs</t>
  </si>
  <si>
    <t>MP</t>
  </si>
  <si>
    <t>Microplastic</t>
  </si>
  <si>
    <t>COP</t>
  </si>
  <si>
    <t>copepods</t>
  </si>
  <si>
    <t>LBS</t>
  </si>
  <si>
    <t>live brine shrimp</t>
  </si>
  <si>
    <t>test used</t>
  </si>
  <si>
    <t>Type of statistical test used (t-test or permutation test in R)</t>
  </si>
  <si>
    <t>p value</t>
  </si>
  <si>
    <t>p value from statistical test (# of particles consumed)</t>
  </si>
  <si>
    <t>Result</t>
  </si>
  <si>
    <t>were results statistically significantly different between treatment a and treatment b? "NS" stands for not significant (P&gt;0.05)</t>
  </si>
  <si>
    <t>Figure</t>
  </si>
  <si>
    <t>Figure of manuscript where results presented</t>
  </si>
  <si>
    <t>test details</t>
  </si>
  <si>
    <t xml:space="preserve">other statistical details </t>
  </si>
  <si>
    <t>data details</t>
  </si>
  <si>
    <t>How raw data were grouped for tests</t>
  </si>
  <si>
    <t>Wild plastics</t>
  </si>
  <si>
    <t>average plastics</t>
  </si>
  <si>
    <t>plastics / polyp</t>
  </si>
  <si>
    <t>average # polyps:</t>
  </si>
  <si>
    <t>% middle</t>
  </si>
  <si>
    <t>This refers to the location (top, middle, bottom) of plastics located within the coral mesentary</t>
  </si>
  <si>
    <t>Polyp Volume Info</t>
  </si>
  <si>
    <t>average</t>
  </si>
  <si>
    <t>stdev</t>
  </si>
  <si>
    <t>Brine Shrimp Eggs</t>
  </si>
  <si>
    <t>Microplastics</t>
  </si>
  <si>
    <t>Inset</t>
  </si>
  <si>
    <t>Scatter Plot</t>
  </si>
  <si>
    <t>Particles consumed / mm3</t>
  </si>
  <si>
    <t>*note - polyp volume raw data is on next tab</t>
  </si>
  <si>
    <t>B/W</t>
  </si>
  <si>
    <t>Test used</t>
  </si>
  <si>
    <t>Corresponding figure #</t>
  </si>
  <si>
    <t>W</t>
  </si>
  <si>
    <t>MP/COP</t>
  </si>
  <si>
    <t>BSE/COP</t>
  </si>
  <si>
    <t>unpaired t-test</t>
  </si>
  <si>
    <t>NS</t>
  </si>
  <si>
    <t>4A</t>
  </si>
  <si>
    <t>colony means; polyps that did not eat not used</t>
  </si>
  <si>
    <t>t = -1.1888, df = 2.5154</t>
  </si>
  <si>
    <t>MP/LBS</t>
  </si>
  <si>
    <t>BSE/LBS</t>
  </si>
  <si>
    <t>4B</t>
  </si>
  <si>
    <t>t = 0.58869, df = 2.03</t>
  </si>
  <si>
    <t>MP/BSE</t>
  </si>
  <si>
    <t>BSE/BSE</t>
  </si>
  <si>
    <t>unpaired permutation test</t>
  </si>
  <si>
    <t>~SIGNIFICANT</t>
  </si>
  <si>
    <t>4C</t>
  </si>
  <si>
    <t>T=10</t>
  </si>
  <si>
    <t>BSE+MP (compared BSE vs. MP in each polyp)</t>
  </si>
  <si>
    <t>paired permutation test</t>
  </si>
  <si>
    <t>SIGNIFICANT</t>
  </si>
  <si>
    <t>polyp-wise paired data</t>
  </si>
  <si>
    <t>T=45</t>
  </si>
  <si>
    <t>Microplastic Ingestion (mm^3)</t>
  </si>
  <si>
    <t>brine shrimp egg ingestion (mm^3)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</si>
</sst>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203764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548235"/>
      </left>
      <right/>
      <top style="thin">
        <color rgb="FF548235"/>
      </top>
      <bottom/>
      <diagonal/>
    </border>
    <border>
      <left/>
      <right/>
      <top style="thin">
        <color rgb="FF548235"/>
      </top>
      <bottom/>
      <diagonal/>
    </border>
    <border>
      <left/>
      <right style="thin">
        <color rgb="FF548235"/>
      </right>
      <top style="thin">
        <color rgb="FF548235"/>
      </top>
      <bottom/>
      <diagonal/>
    </border>
    <border>
      <left style="thin">
        <color rgb="FF548235"/>
      </left>
      <right/>
      <top/>
      <bottom/>
      <diagonal/>
    </border>
    <border>
      <left/>
      <right style="thin">
        <color rgb="FF548235"/>
      </right>
      <top/>
      <bottom/>
      <diagonal/>
    </border>
    <border>
      <left style="thin">
        <color rgb="FF548235"/>
      </left>
      <right/>
      <top/>
      <bottom style="thin">
        <color rgb="FF548235"/>
      </bottom>
      <diagonal/>
    </border>
    <border>
      <left/>
      <right/>
      <top/>
      <bottom style="thin">
        <color rgb="FF548235"/>
      </bottom>
      <diagonal/>
    </border>
    <border>
      <left/>
      <right style="thin">
        <color rgb="FF548235"/>
      </right>
      <top/>
      <bottom style="thin">
        <color rgb="FF54823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4">
    <xf numFmtId="0" fontId="0" fillId="0" borderId="0"/>
    <xf numFmtId="0" fontId="1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0" xfId="0" applyFont="1" applyFill="1" applyAlignment="1"/>
    <xf numFmtId="0" fontId="2" fillId="0" borderId="4" xfId="0" applyFont="1" applyBorder="1" applyAlignme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8" fillId="0" borderId="0" xfId="0" applyFont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1" applyFont="1"/>
    <xf numFmtId="0" fontId="12" fillId="0" borderId="0" xfId="1" applyFont="1"/>
    <xf numFmtId="0" fontId="16" fillId="0" borderId="0" xfId="0" applyFont="1" applyAlignment="1"/>
    <xf numFmtId="0" fontId="17" fillId="0" borderId="0" xfId="0" applyFont="1" applyAlignment="1"/>
    <xf numFmtId="0" fontId="0" fillId="0" borderId="18" xfId="0" applyFont="1" applyBorder="1" applyAlignment="1"/>
    <xf numFmtId="0" fontId="17" fillId="0" borderId="21" xfId="0" applyFont="1" applyBorder="1" applyAlignment="1"/>
    <xf numFmtId="0" fontId="0" fillId="0" borderId="22" xfId="0" applyFont="1" applyBorder="1" applyAlignment="1"/>
    <xf numFmtId="0" fontId="17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8" fillId="0" borderId="19" xfId="0" applyFont="1" applyBorder="1" applyAlignment="1"/>
    <xf numFmtId="0" fontId="18" fillId="0" borderId="20" xfId="0" applyFont="1" applyBorder="1" applyAlignment="1"/>
    <xf numFmtId="0" fontId="19" fillId="0" borderId="0" xfId="0" applyFont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4" fillId="0" borderId="21" xfId="0" applyFont="1" applyFill="1" applyBorder="1" applyAlignment="1">
      <alignment horizontal="right"/>
    </xf>
    <xf numFmtId="0" fontId="4" fillId="0" borderId="22" xfId="0" applyFont="1" applyFill="1" applyBorder="1" applyAlignment="1">
      <alignment horizontal="right"/>
    </xf>
    <xf numFmtId="0" fontId="4" fillId="0" borderId="22" xfId="0" applyFont="1" applyFill="1" applyBorder="1" applyAlignment="1"/>
    <xf numFmtId="0" fontId="5" fillId="0" borderId="24" xfId="0" applyFont="1" applyFill="1" applyBorder="1" applyAlignment="1"/>
    <xf numFmtId="0" fontId="5" fillId="0" borderId="25" xfId="0" applyFont="1" applyFill="1" applyBorder="1" applyAlignment="1"/>
    <xf numFmtId="0" fontId="17" fillId="4" borderId="18" xfId="0" applyFont="1" applyFill="1" applyBorder="1" applyAlignment="1"/>
    <xf numFmtId="0" fontId="5" fillId="4" borderId="18" xfId="0" applyFont="1" applyFill="1" applyBorder="1" applyAlignment="1">
      <alignment horizontal="right"/>
    </xf>
    <xf numFmtId="0" fontId="5" fillId="4" borderId="20" xfId="0" applyFont="1" applyFill="1" applyBorder="1" applyAlignment="1">
      <alignment horizontal="right"/>
    </xf>
    <xf numFmtId="0" fontId="17" fillId="4" borderId="23" xfId="0" applyFont="1" applyFill="1" applyBorder="1" applyAlignment="1"/>
    <xf numFmtId="0" fontId="5" fillId="4" borderId="23" xfId="0" applyFont="1" applyFill="1" applyBorder="1" applyAlignment="1">
      <alignment horizontal="right"/>
    </xf>
    <xf numFmtId="0" fontId="5" fillId="4" borderId="25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14" fillId="0" borderId="9" xfId="0" applyFont="1" applyFill="1" applyBorder="1"/>
    <xf numFmtId="0" fontId="14" fillId="0" borderId="10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1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/>
    <xf numFmtId="0" fontId="13" fillId="0" borderId="15" xfId="0" applyFont="1" applyFill="1" applyBorder="1"/>
    <xf numFmtId="0" fontId="13" fillId="0" borderId="16" xfId="0" applyFont="1" applyFill="1" applyBorder="1"/>
    <xf numFmtId="0" fontId="11" fillId="0" borderId="16" xfId="0" applyFont="1" applyFill="1" applyBorder="1"/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8" fillId="0" borderId="0" xfId="0" applyFont="1" applyAlignment="1"/>
    <xf numFmtId="0" fontId="13" fillId="0" borderId="16" xfId="0" applyFont="1" applyFill="1" applyBorder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/>
    <xf numFmtId="0" fontId="19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30" sqref="C30"/>
    </sheetView>
  </sheetViews>
  <sheetFormatPr baseColWidth="10" defaultColWidth="8.83203125" defaultRowHeight="12" x14ac:dyDescent="0"/>
  <cols>
    <col min="1" max="1" width="18.6640625" customWidth="1"/>
  </cols>
  <sheetData>
    <row r="1" spans="1:2" ht="15">
      <c r="A1" s="38" t="s">
        <v>50</v>
      </c>
      <c r="B1" s="38" t="s">
        <v>26</v>
      </c>
    </row>
    <row r="2" spans="1:2" ht="15">
      <c r="A2" s="37" t="s">
        <v>51</v>
      </c>
      <c r="B2" s="37" t="s">
        <v>52</v>
      </c>
    </row>
    <row r="3" spans="1:2" ht="15">
      <c r="A3" s="37" t="s">
        <v>53</v>
      </c>
      <c r="B3" s="37" t="s">
        <v>54</v>
      </c>
    </row>
    <row r="4" spans="1:2" ht="15">
      <c r="A4" s="37" t="s">
        <v>55</v>
      </c>
      <c r="B4" s="37" t="s">
        <v>56</v>
      </c>
    </row>
    <row r="5" spans="1:2" ht="15">
      <c r="A5" s="37" t="s">
        <v>57</v>
      </c>
      <c r="B5" s="37" t="s">
        <v>56</v>
      </c>
    </row>
    <row r="6" spans="1:2" ht="15">
      <c r="A6" s="37" t="s">
        <v>58</v>
      </c>
      <c r="B6" s="37" t="s">
        <v>59</v>
      </c>
    </row>
    <row r="7" spans="1:2" ht="15">
      <c r="A7" s="37" t="s">
        <v>60</v>
      </c>
      <c r="B7" s="37" t="s">
        <v>61</v>
      </c>
    </row>
    <row r="8" spans="1:2" ht="15">
      <c r="A8" s="37" t="s">
        <v>62</v>
      </c>
      <c r="B8" s="37" t="s">
        <v>63</v>
      </c>
    </row>
    <row r="9" spans="1:2" ht="15">
      <c r="A9" s="37" t="s">
        <v>64</v>
      </c>
      <c r="B9" s="37" t="s">
        <v>65</v>
      </c>
    </row>
    <row r="10" spans="1:2" ht="15">
      <c r="A10" s="37" t="s">
        <v>66</v>
      </c>
      <c r="B10" s="37" t="s">
        <v>67</v>
      </c>
    </row>
    <row r="11" spans="1:2" ht="15">
      <c r="A11" s="37" t="s">
        <v>68</v>
      </c>
      <c r="B11" s="37" t="s">
        <v>69</v>
      </c>
    </row>
    <row r="12" spans="1:2" ht="15">
      <c r="A12" s="37" t="s">
        <v>70</v>
      </c>
      <c r="B12" s="37" t="s">
        <v>71</v>
      </c>
    </row>
    <row r="13" spans="1:2" ht="15">
      <c r="A13" s="37" t="s">
        <v>72</v>
      </c>
      <c r="B13" s="37" t="s">
        <v>73</v>
      </c>
    </row>
    <row r="14" spans="1:2" ht="15">
      <c r="A14" s="37" t="s">
        <v>74</v>
      </c>
      <c r="B14" s="37" t="s">
        <v>75</v>
      </c>
    </row>
    <row r="15" spans="1:2" ht="15">
      <c r="A15" s="37" t="s">
        <v>76</v>
      </c>
      <c r="B15" s="37" t="s">
        <v>77</v>
      </c>
    </row>
    <row r="16" spans="1:2" ht="15">
      <c r="A16" s="37" t="s">
        <v>78</v>
      </c>
      <c r="B16" s="37" t="s">
        <v>79</v>
      </c>
    </row>
    <row r="17" spans="1:10" ht="13" thickBot="1"/>
    <row r="18" spans="1:10" ht="15">
      <c r="A18" s="65" t="s">
        <v>95</v>
      </c>
      <c r="B18" s="66" t="s">
        <v>53</v>
      </c>
      <c r="C18" s="66" t="s">
        <v>55</v>
      </c>
      <c r="D18" s="66" t="s">
        <v>57</v>
      </c>
      <c r="E18" s="66" t="s">
        <v>96</v>
      </c>
      <c r="F18" s="66" t="s">
        <v>70</v>
      </c>
      <c r="G18" s="66" t="s">
        <v>72</v>
      </c>
      <c r="H18" s="67" t="s">
        <v>97</v>
      </c>
      <c r="I18" s="66" t="s">
        <v>78</v>
      </c>
      <c r="J18" s="68" t="s">
        <v>76</v>
      </c>
    </row>
    <row r="19" spans="1:10" ht="15">
      <c r="A19" s="69" t="s">
        <v>98</v>
      </c>
      <c r="B19" s="70">
        <v>15</v>
      </c>
      <c r="C19" s="70" t="s">
        <v>99</v>
      </c>
      <c r="D19" s="70" t="s">
        <v>100</v>
      </c>
      <c r="E19" s="70" t="s">
        <v>101</v>
      </c>
      <c r="F19" s="70">
        <v>0.33500000000000002</v>
      </c>
      <c r="G19" s="70" t="s">
        <v>102</v>
      </c>
      <c r="H19" s="71" t="s">
        <v>103</v>
      </c>
      <c r="I19" s="70" t="s">
        <v>104</v>
      </c>
      <c r="J19" s="72" t="s">
        <v>105</v>
      </c>
    </row>
    <row r="20" spans="1:10" ht="15">
      <c r="A20" s="69" t="s">
        <v>98</v>
      </c>
      <c r="B20" s="70">
        <v>15</v>
      </c>
      <c r="C20" s="70" t="s">
        <v>106</v>
      </c>
      <c r="D20" s="70" t="s">
        <v>107</v>
      </c>
      <c r="E20" s="70" t="s">
        <v>101</v>
      </c>
      <c r="F20" s="70">
        <v>0.61499999999999999</v>
      </c>
      <c r="G20" s="70" t="s">
        <v>102</v>
      </c>
      <c r="H20" s="71" t="s">
        <v>108</v>
      </c>
      <c r="I20" s="70" t="s">
        <v>104</v>
      </c>
      <c r="J20" s="72" t="s">
        <v>109</v>
      </c>
    </row>
    <row r="21" spans="1:10" ht="15">
      <c r="A21" s="69" t="s">
        <v>98</v>
      </c>
      <c r="B21" s="70">
        <v>15</v>
      </c>
      <c r="C21" s="70" t="s">
        <v>110</v>
      </c>
      <c r="D21" s="70" t="s">
        <v>111</v>
      </c>
      <c r="E21" s="70" t="s">
        <v>112</v>
      </c>
      <c r="F21" s="70">
        <v>0.05</v>
      </c>
      <c r="G21" s="70" t="s">
        <v>113</v>
      </c>
      <c r="H21" s="71" t="s">
        <v>114</v>
      </c>
      <c r="I21" s="70" t="s">
        <v>104</v>
      </c>
      <c r="J21" s="72" t="s">
        <v>115</v>
      </c>
    </row>
    <row r="22" spans="1:10" ht="16" thickBot="1">
      <c r="A22" s="73" t="s">
        <v>98</v>
      </c>
      <c r="B22" s="74">
        <v>15</v>
      </c>
      <c r="C22" s="81" t="s">
        <v>116</v>
      </c>
      <c r="D22" s="81"/>
      <c r="E22" s="74" t="s">
        <v>117</v>
      </c>
      <c r="F22" s="75">
        <v>3.9060000000000002E-3</v>
      </c>
      <c r="G22" s="74" t="s">
        <v>118</v>
      </c>
      <c r="H22" s="76">
        <v>5</v>
      </c>
      <c r="I22" s="74" t="s">
        <v>119</v>
      </c>
      <c r="J22" s="77" t="s">
        <v>120</v>
      </c>
    </row>
    <row r="23" spans="1:10" ht="15">
      <c r="A23" s="78"/>
      <c r="B23" s="78"/>
      <c r="C23" s="78"/>
      <c r="D23" s="78"/>
      <c r="E23" s="78"/>
      <c r="F23" s="78"/>
      <c r="G23" s="78"/>
      <c r="H23" s="79"/>
      <c r="I23" s="78"/>
      <c r="J23" s="78"/>
    </row>
  </sheetData>
  <mergeCells count="1">
    <mergeCell ref="C22:D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6" sqref="E6"/>
    </sheetView>
  </sheetViews>
  <sheetFormatPr baseColWidth="10" defaultRowHeight="12" x14ac:dyDescent="0"/>
  <sheetData>
    <row r="1" spans="1:2">
      <c r="A1" s="63" t="s">
        <v>121</v>
      </c>
      <c r="B1" s="63" t="s">
        <v>122</v>
      </c>
    </row>
    <row r="2" spans="1:2">
      <c r="A2" s="35">
        <v>1.8526387230000001</v>
      </c>
      <c r="B2" s="35">
        <v>0.16713043799999999</v>
      </c>
    </row>
    <row r="3" spans="1:2">
      <c r="A3" s="35">
        <v>1.4360074229999999</v>
      </c>
      <c r="B3" s="35">
        <v>0.27226801899999997</v>
      </c>
    </row>
    <row r="4" spans="1:2">
      <c r="A4" s="35">
        <v>1.292946962</v>
      </c>
      <c r="B4" s="35">
        <v>0.63716203000000005</v>
      </c>
    </row>
    <row r="5" spans="1:2">
      <c r="A5" s="35">
        <v>0.87812581899999997</v>
      </c>
      <c r="B5" s="35">
        <v>4.1103580000000001E-2</v>
      </c>
    </row>
    <row r="6" spans="1:2">
      <c r="A6" s="35">
        <v>0.69243697699999995</v>
      </c>
      <c r="B6" s="35">
        <v>0</v>
      </c>
    </row>
    <row r="7" spans="1:2">
      <c r="A7" s="35">
        <v>0.39718788100000002</v>
      </c>
      <c r="B7" s="35">
        <v>4.8797775000000002E-2</v>
      </c>
    </row>
    <row r="8" spans="1:2">
      <c r="A8" s="35">
        <v>1.9049306829999999</v>
      </c>
      <c r="B8" s="35">
        <v>5.611795E-2</v>
      </c>
    </row>
    <row r="9" spans="1:2">
      <c r="A9" s="35">
        <v>0.57082378899999997</v>
      </c>
      <c r="B9" s="35">
        <v>8.6118838000000003E-2</v>
      </c>
    </row>
    <row r="10" spans="1:2">
      <c r="A10" s="35">
        <v>2.498550184</v>
      </c>
      <c r="B10" s="35">
        <v>0.36641100999999998</v>
      </c>
    </row>
    <row r="11" spans="1:2">
      <c r="A11" s="35">
        <v>1.7149402920000001</v>
      </c>
      <c r="B11" s="35">
        <v>0.17541136800000001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workbookViewId="0">
      <selection activeCell="J6" sqref="J6"/>
    </sheetView>
  </sheetViews>
  <sheetFormatPr baseColWidth="10" defaultColWidth="14.5" defaultRowHeight="15.75" customHeight="1" x14ac:dyDescent="0"/>
  <cols>
    <col min="6" max="6" width="16" customWidth="1"/>
  </cols>
  <sheetData>
    <row r="1" spans="1:13" ht="14">
      <c r="A1" s="8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82" t="s">
        <v>80</v>
      </c>
      <c r="B2" s="83"/>
      <c r="C2" s="83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/>
      <c r="K4" s="2"/>
      <c r="L4" s="2"/>
      <c r="M4" s="2"/>
    </row>
    <row r="5" spans="1:13" ht="14">
      <c r="A5" s="3" t="s">
        <v>10</v>
      </c>
      <c r="B5" s="4">
        <v>0.38900000000000001</v>
      </c>
      <c r="C5" s="4">
        <v>368</v>
      </c>
      <c r="D5" s="4">
        <v>74</v>
      </c>
      <c r="E5" s="4">
        <v>254</v>
      </c>
      <c r="F5" s="4">
        <v>49</v>
      </c>
      <c r="G5" s="4">
        <v>946.01542419999998</v>
      </c>
      <c r="H5" s="4">
        <v>3</v>
      </c>
      <c r="I5" s="5">
        <v>123</v>
      </c>
      <c r="J5" s="2"/>
      <c r="K5" s="84" t="s">
        <v>11</v>
      </c>
      <c r="L5" s="83"/>
      <c r="M5" s="6" t="s">
        <v>12</v>
      </c>
    </row>
    <row r="6" spans="1:13" ht="14">
      <c r="A6" s="7" t="s">
        <v>10</v>
      </c>
      <c r="B6" s="8">
        <v>0.50900000000000001</v>
      </c>
      <c r="C6" s="8">
        <v>336</v>
      </c>
      <c r="D6" s="8">
        <v>28</v>
      </c>
      <c r="E6" s="8">
        <v>259</v>
      </c>
      <c r="F6" s="8">
        <v>49</v>
      </c>
      <c r="G6" s="8">
        <v>660.11787819999995</v>
      </c>
      <c r="H6" s="8">
        <v>3.25</v>
      </c>
      <c r="I6" s="9">
        <v>103</v>
      </c>
      <c r="J6" s="2"/>
      <c r="K6" s="2"/>
      <c r="L6" s="2"/>
      <c r="M6" s="2"/>
    </row>
    <row r="7" spans="1:13" ht="14">
      <c r="A7" s="7" t="s">
        <v>10</v>
      </c>
      <c r="B7" s="8">
        <v>0.42899999999999999</v>
      </c>
      <c r="C7" s="8">
        <v>321</v>
      </c>
      <c r="D7" s="8">
        <v>50</v>
      </c>
      <c r="E7" s="8">
        <v>240</v>
      </c>
      <c r="F7" s="8">
        <v>31</v>
      </c>
      <c r="G7" s="8">
        <v>748.25174830000003</v>
      </c>
      <c r="H7" s="8">
        <v>3.1</v>
      </c>
      <c r="I7" s="9">
        <v>104</v>
      </c>
      <c r="J7" s="2"/>
      <c r="K7" s="2"/>
      <c r="L7" s="2"/>
      <c r="M7" s="2"/>
    </row>
    <row r="8" spans="1:13" ht="14">
      <c r="A8" s="10" t="s">
        <v>10</v>
      </c>
      <c r="B8" s="11">
        <v>0.39900000000000002</v>
      </c>
      <c r="C8" s="11">
        <v>357</v>
      </c>
      <c r="D8" s="11">
        <v>65</v>
      </c>
      <c r="E8" s="11">
        <v>260</v>
      </c>
      <c r="F8" s="11">
        <v>32</v>
      </c>
      <c r="G8" s="11">
        <v>894.73684209999999</v>
      </c>
      <c r="H8" s="11">
        <v>3</v>
      </c>
      <c r="I8" s="12">
        <v>119</v>
      </c>
      <c r="J8" s="2"/>
      <c r="K8" s="2"/>
      <c r="L8" s="2"/>
      <c r="M8" s="2"/>
    </row>
    <row r="9" spans="1:13" ht="15.75" customHeight="1" thickBot="1">
      <c r="D9" s="39"/>
      <c r="E9" s="39"/>
      <c r="F9" s="39"/>
      <c r="H9" s="40" t="s">
        <v>83</v>
      </c>
    </row>
    <row r="10" spans="1:13" ht="15.75" customHeight="1">
      <c r="C10" s="41"/>
      <c r="D10" s="47" t="s">
        <v>4</v>
      </c>
      <c r="E10" s="47" t="s">
        <v>5</v>
      </c>
      <c r="F10" s="48" t="s">
        <v>6</v>
      </c>
      <c r="H10">
        <f>AVERAGE(H5:H8)</f>
        <v>3.0874999999999999</v>
      </c>
    </row>
    <row r="11" spans="1:13" ht="15.75" customHeight="1">
      <c r="C11" s="42" t="s">
        <v>81</v>
      </c>
      <c r="D11" s="17">
        <f>AVERAGE(D5:D8)</f>
        <v>54.25</v>
      </c>
      <c r="E11" s="17">
        <f>AVERAGE(E5:E8)</f>
        <v>253.25</v>
      </c>
      <c r="F11" s="43">
        <f>AVERAGE(F5:F8)</f>
        <v>40.25</v>
      </c>
    </row>
    <row r="12" spans="1:13" ht="15.75" customHeight="1" thickBot="1">
      <c r="C12" s="44" t="s">
        <v>82</v>
      </c>
      <c r="D12" s="45">
        <f>D11/H10</f>
        <v>17.570850202429149</v>
      </c>
      <c r="E12" s="45">
        <f>E11/H10</f>
        <v>82.02429149797571</v>
      </c>
      <c r="F12" s="46">
        <f>F11/H10</f>
        <v>13.036437246963564</v>
      </c>
    </row>
  </sheetData>
  <mergeCells count="2">
    <mergeCell ref="A2:C2"/>
    <mergeCell ref="K5:L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J18" sqref="J18"/>
    </sheetView>
  </sheetViews>
  <sheetFormatPr baseColWidth="10" defaultColWidth="8.83203125" defaultRowHeight="12" x14ac:dyDescent="0"/>
  <sheetData>
    <row r="1" spans="1:8">
      <c r="A1" s="35"/>
      <c r="B1" s="49" t="s">
        <v>33</v>
      </c>
      <c r="C1" s="49" t="s">
        <v>35</v>
      </c>
      <c r="D1" s="49" t="s">
        <v>37</v>
      </c>
      <c r="F1" s="49" t="s">
        <v>84</v>
      </c>
    </row>
    <row r="2" spans="1:8">
      <c r="A2" s="36" t="s">
        <v>44</v>
      </c>
      <c r="B2" s="36">
        <v>57</v>
      </c>
      <c r="C2" s="36">
        <v>88</v>
      </c>
      <c r="D2" s="36">
        <v>8</v>
      </c>
      <c r="F2">
        <f>C2/(SUM(B2:D2))*100</f>
        <v>57.51633986928104</v>
      </c>
    </row>
    <row r="3" spans="1:8">
      <c r="A3" s="36" t="s">
        <v>45</v>
      </c>
      <c r="B3" s="36">
        <v>39</v>
      </c>
      <c r="C3" s="36">
        <v>168</v>
      </c>
      <c r="D3" s="36">
        <v>18</v>
      </c>
      <c r="F3">
        <f t="shared" ref="F3:F4" si="0">C3/(SUM(B3:D3))*100</f>
        <v>74.666666666666671</v>
      </c>
    </row>
    <row r="4" spans="1:8">
      <c r="A4" s="36" t="s">
        <v>46</v>
      </c>
      <c r="B4" s="36">
        <v>3</v>
      </c>
      <c r="C4" s="36">
        <v>31</v>
      </c>
      <c r="D4" s="36">
        <v>1</v>
      </c>
      <c r="F4">
        <f t="shared" si="0"/>
        <v>88.571428571428569</v>
      </c>
    </row>
    <row r="6" spans="1:8">
      <c r="B6" s="35" t="s">
        <v>47</v>
      </c>
    </row>
    <row r="10" spans="1:8">
      <c r="A10" s="35" t="s">
        <v>85</v>
      </c>
    </row>
    <row r="13" spans="1:8" ht="15">
      <c r="A13" s="22" t="s">
        <v>25</v>
      </c>
      <c r="B13" s="22" t="s">
        <v>26</v>
      </c>
      <c r="C13" s="23"/>
      <c r="D13" s="23"/>
      <c r="E13" s="23"/>
      <c r="F13" s="23"/>
      <c r="G13" s="23"/>
      <c r="H13" s="23"/>
    </row>
    <row r="14" spans="1:8">
      <c r="A14" s="23" t="s">
        <v>27</v>
      </c>
      <c r="B14" s="23" t="s">
        <v>28</v>
      </c>
      <c r="C14" s="23"/>
      <c r="D14" s="23"/>
      <c r="E14" s="23"/>
      <c r="F14" s="23"/>
      <c r="G14" s="23"/>
      <c r="H14" s="23"/>
    </row>
    <row r="15" spans="1:8">
      <c r="A15" s="23" t="s">
        <v>29</v>
      </c>
      <c r="B15" s="23" t="s">
        <v>30</v>
      </c>
      <c r="C15" s="23"/>
      <c r="D15" s="23"/>
      <c r="E15" s="23"/>
      <c r="F15" s="23"/>
      <c r="G15" s="23"/>
      <c r="H15" s="23"/>
    </row>
    <row r="16" spans="1:8">
      <c r="A16" s="23" t="s">
        <v>31</v>
      </c>
      <c r="B16" s="23" t="s">
        <v>32</v>
      </c>
      <c r="C16" s="23"/>
      <c r="D16" s="23"/>
      <c r="E16" s="23"/>
      <c r="F16" s="23"/>
      <c r="G16" s="23"/>
      <c r="H16" s="23"/>
    </row>
    <row r="17" spans="1:8">
      <c r="A17" s="23" t="s">
        <v>33</v>
      </c>
      <c r="B17" s="23" t="s">
        <v>34</v>
      </c>
      <c r="C17" s="23"/>
      <c r="D17" s="23"/>
      <c r="E17" s="23"/>
      <c r="F17" s="23"/>
      <c r="G17" s="23"/>
      <c r="H17" s="23"/>
    </row>
    <row r="18" spans="1:8">
      <c r="A18" s="23" t="s">
        <v>35</v>
      </c>
      <c r="B18" s="23" t="s">
        <v>36</v>
      </c>
      <c r="C18" s="23"/>
      <c r="D18" s="23"/>
      <c r="E18" s="23"/>
      <c r="F18" s="23"/>
      <c r="G18" s="23"/>
      <c r="H18" s="23"/>
    </row>
    <row r="19" spans="1:8">
      <c r="A19" s="23" t="s">
        <v>37</v>
      </c>
      <c r="B19" s="23" t="s">
        <v>38</v>
      </c>
      <c r="C19" s="23"/>
      <c r="D19" s="23"/>
      <c r="E19" s="23"/>
      <c r="F19" s="23"/>
      <c r="G19" s="23"/>
      <c r="H19" s="23"/>
    </row>
    <row r="21" spans="1:8" ht="13" thickBot="1"/>
    <row r="22" spans="1:8" ht="15">
      <c r="A22" s="24" t="s">
        <v>27</v>
      </c>
      <c r="B22" s="25" t="s">
        <v>29</v>
      </c>
      <c r="C22" s="25" t="s">
        <v>31</v>
      </c>
      <c r="D22" s="25" t="s">
        <v>33</v>
      </c>
      <c r="E22" s="25" t="s">
        <v>35</v>
      </c>
      <c r="F22" s="26" t="s">
        <v>37</v>
      </c>
    </row>
    <row r="23" spans="1:8">
      <c r="A23" s="27">
        <v>10</v>
      </c>
      <c r="B23" s="28">
        <v>90</v>
      </c>
      <c r="C23" s="28" t="s">
        <v>39</v>
      </c>
      <c r="D23" s="29">
        <v>8.3333333333333321</v>
      </c>
      <c r="E23" s="29">
        <v>66.666666666666657</v>
      </c>
      <c r="F23" s="30">
        <v>25</v>
      </c>
    </row>
    <row r="24" spans="1:8">
      <c r="A24" s="27">
        <v>10</v>
      </c>
      <c r="B24" s="28">
        <v>90</v>
      </c>
      <c r="C24" s="28" t="s">
        <v>40</v>
      </c>
      <c r="D24" s="29">
        <v>0</v>
      </c>
      <c r="E24" s="29">
        <v>100</v>
      </c>
      <c r="F24" s="30">
        <v>0</v>
      </c>
    </row>
    <row r="25" spans="1:8">
      <c r="A25" s="27">
        <v>10</v>
      </c>
      <c r="B25" s="28">
        <v>90</v>
      </c>
      <c r="C25" s="28" t="s">
        <v>41</v>
      </c>
      <c r="D25" s="29">
        <v>11.111111111111111</v>
      </c>
      <c r="E25" s="29">
        <v>66.666666666666657</v>
      </c>
      <c r="F25" s="30">
        <v>22.222222222222221</v>
      </c>
    </row>
    <row r="26" spans="1:8">
      <c r="A26" s="27">
        <v>10</v>
      </c>
      <c r="B26" s="28">
        <v>90</v>
      </c>
      <c r="C26" s="28" t="s">
        <v>42</v>
      </c>
      <c r="D26" s="29">
        <v>100</v>
      </c>
      <c r="E26" s="29">
        <v>0</v>
      </c>
      <c r="F26" s="30">
        <v>0</v>
      </c>
    </row>
    <row r="27" spans="1:8">
      <c r="A27" s="27">
        <v>10</v>
      </c>
      <c r="B27" s="28">
        <v>90</v>
      </c>
      <c r="C27" s="28" t="s">
        <v>43</v>
      </c>
      <c r="D27" s="29">
        <v>12.5</v>
      </c>
      <c r="E27" s="29">
        <v>68.75</v>
      </c>
      <c r="F27" s="30">
        <v>18.75</v>
      </c>
    </row>
    <row r="28" spans="1:8">
      <c r="A28" s="27">
        <v>11</v>
      </c>
      <c r="B28" s="28">
        <v>90</v>
      </c>
      <c r="C28" s="28" t="s">
        <v>39</v>
      </c>
      <c r="D28" s="29">
        <v>8.695652173913043</v>
      </c>
      <c r="E28" s="29">
        <v>65.217391304347828</v>
      </c>
      <c r="F28" s="30">
        <v>26.086956521739129</v>
      </c>
    </row>
    <row r="29" spans="1:8">
      <c r="A29" s="27">
        <v>11</v>
      </c>
      <c r="B29" s="28">
        <v>90</v>
      </c>
      <c r="C29" s="28" t="s">
        <v>40</v>
      </c>
      <c r="D29" s="29">
        <v>33.333333333333329</v>
      </c>
      <c r="E29" s="29">
        <v>66.666666666666657</v>
      </c>
      <c r="F29" s="30">
        <v>0</v>
      </c>
    </row>
    <row r="30" spans="1:8">
      <c r="A30" s="27">
        <v>11</v>
      </c>
      <c r="B30" s="28">
        <v>90</v>
      </c>
      <c r="C30" s="28" t="s">
        <v>41</v>
      </c>
      <c r="D30" s="29">
        <v>66.666666666666657</v>
      </c>
      <c r="E30" s="29">
        <v>33.333333333333329</v>
      </c>
      <c r="F30" s="30">
        <v>0</v>
      </c>
    </row>
    <row r="31" spans="1:8">
      <c r="A31" s="27">
        <v>11</v>
      </c>
      <c r="B31" s="28">
        <v>90</v>
      </c>
      <c r="C31" s="28" t="s">
        <v>42</v>
      </c>
      <c r="D31" s="29">
        <v>58.333333333333336</v>
      </c>
      <c r="E31" s="29">
        <v>33.333333333333329</v>
      </c>
      <c r="F31" s="30">
        <v>8.3333333333333321</v>
      </c>
    </row>
    <row r="32" spans="1:8">
      <c r="A32" s="27">
        <v>11</v>
      </c>
      <c r="B32" s="28">
        <v>90</v>
      </c>
      <c r="C32" s="28" t="s">
        <v>43</v>
      </c>
      <c r="D32" s="29">
        <v>100</v>
      </c>
      <c r="E32" s="29">
        <v>0</v>
      </c>
      <c r="F32" s="30">
        <v>0</v>
      </c>
    </row>
    <row r="33" spans="1:6">
      <c r="A33" s="27">
        <v>12</v>
      </c>
      <c r="B33" s="28">
        <v>90</v>
      </c>
      <c r="C33" s="28" t="s">
        <v>39</v>
      </c>
      <c r="D33" s="29">
        <v>100</v>
      </c>
      <c r="E33" s="29">
        <v>0</v>
      </c>
      <c r="F33" s="30">
        <v>0</v>
      </c>
    </row>
    <row r="34" spans="1:6">
      <c r="A34" s="27">
        <v>12</v>
      </c>
      <c r="B34" s="28">
        <v>90</v>
      </c>
      <c r="C34" s="28" t="s">
        <v>40</v>
      </c>
      <c r="D34" s="29">
        <v>100</v>
      </c>
      <c r="E34" s="29">
        <v>0</v>
      </c>
      <c r="F34" s="30">
        <v>0</v>
      </c>
    </row>
    <row r="35" spans="1:6">
      <c r="A35" s="27">
        <v>12</v>
      </c>
      <c r="B35" s="28">
        <v>90</v>
      </c>
      <c r="C35" s="28" t="s">
        <v>41</v>
      </c>
      <c r="D35" s="29">
        <v>25</v>
      </c>
      <c r="E35" s="29">
        <v>75</v>
      </c>
      <c r="F35" s="30">
        <v>0</v>
      </c>
    </row>
    <row r="36" spans="1:6">
      <c r="A36" s="27">
        <v>12</v>
      </c>
      <c r="B36" s="28">
        <v>90</v>
      </c>
      <c r="C36" s="28" t="s">
        <v>42</v>
      </c>
      <c r="D36" s="29">
        <v>0</v>
      </c>
      <c r="E36" s="29">
        <v>100</v>
      </c>
      <c r="F36" s="30">
        <v>0</v>
      </c>
    </row>
    <row r="37" spans="1:6" ht="13" thickBot="1">
      <c r="A37" s="31">
        <v>12</v>
      </c>
      <c r="B37" s="32">
        <v>90</v>
      </c>
      <c r="C37" s="32" t="s">
        <v>43</v>
      </c>
      <c r="D37" s="33">
        <v>0</v>
      </c>
      <c r="E37" s="33">
        <v>100</v>
      </c>
      <c r="F37" s="34">
        <v>0</v>
      </c>
    </row>
    <row r="38" spans="1:6">
      <c r="A38" s="23"/>
      <c r="B38" s="23"/>
      <c r="C38" s="23"/>
      <c r="D38" s="23"/>
      <c r="E38" s="23"/>
      <c r="F38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2"/>
    </sheetView>
  </sheetViews>
  <sheetFormatPr baseColWidth="10" defaultColWidth="8.83203125" defaultRowHeight="12" x14ac:dyDescent="0"/>
  <cols>
    <col min="1" max="1" width="19.83203125" customWidth="1"/>
    <col min="2" max="2" width="18.5" customWidth="1"/>
  </cols>
  <sheetData>
    <row r="1" spans="1:2">
      <c r="A1" s="85" t="s">
        <v>93</v>
      </c>
      <c r="B1" s="85"/>
    </row>
    <row r="2" spans="1:2">
      <c r="A2" s="63" t="s">
        <v>89</v>
      </c>
      <c r="B2" s="63" t="s">
        <v>90</v>
      </c>
    </row>
    <row r="3" spans="1:2">
      <c r="A3" s="35">
        <v>0.16713043799999999</v>
      </c>
      <c r="B3" s="35">
        <v>1.8526387230000001</v>
      </c>
    </row>
    <row r="4" spans="1:2">
      <c r="A4" s="35">
        <v>0.27226801899999997</v>
      </c>
      <c r="B4" s="35">
        <v>1.4360074229999999</v>
      </c>
    </row>
    <row r="5" spans="1:2">
      <c r="A5" s="35">
        <v>0.63716203000000005</v>
      </c>
      <c r="B5" s="35">
        <v>1.292946962</v>
      </c>
    </row>
    <row r="6" spans="1:2">
      <c r="A6" s="35">
        <v>4.1103580000000001E-2</v>
      </c>
      <c r="B6" s="35">
        <v>0.87812581899999997</v>
      </c>
    </row>
    <row r="7" spans="1:2">
      <c r="A7" s="35">
        <v>0</v>
      </c>
      <c r="B7" s="35">
        <v>0.69243697699999995</v>
      </c>
    </row>
    <row r="8" spans="1:2">
      <c r="A8" s="35">
        <v>4.8797775000000002E-2</v>
      </c>
      <c r="B8" s="35">
        <v>0.39718788100000002</v>
      </c>
    </row>
    <row r="9" spans="1:2">
      <c r="A9" s="35">
        <v>5.611795E-2</v>
      </c>
      <c r="B9" s="35">
        <v>1.9049306829999999</v>
      </c>
    </row>
    <row r="10" spans="1:2">
      <c r="A10" s="35">
        <v>8.6118838000000003E-2</v>
      </c>
      <c r="B10" s="35">
        <v>0.57082378899999997</v>
      </c>
    </row>
    <row r="11" spans="1:2">
      <c r="A11" s="35">
        <v>0.36641100999999998</v>
      </c>
      <c r="B11" s="35">
        <v>2.498550184</v>
      </c>
    </row>
    <row r="12" spans="1:2">
      <c r="A12" s="35">
        <v>0.17541136800000001</v>
      </c>
      <c r="B12" s="35">
        <v>1.7149402920000001</v>
      </c>
    </row>
    <row r="16" spans="1:2">
      <c r="A16" s="40" t="s">
        <v>94</v>
      </c>
    </row>
  </sheetData>
  <mergeCells count="1"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activeCell="O13" sqref="O13"/>
    </sheetView>
  </sheetViews>
  <sheetFormatPr baseColWidth="10" defaultColWidth="8.83203125" defaultRowHeight="12" x14ac:dyDescent="0"/>
  <cols>
    <col min="5" max="5" width="10.1640625" style="18" customWidth="1"/>
    <col min="6" max="13" width="8.83203125" style="18"/>
  </cols>
  <sheetData>
    <row r="1" spans="1:13">
      <c r="A1" s="13" t="s">
        <v>13</v>
      </c>
      <c r="B1" s="13"/>
      <c r="E1" s="86" t="s">
        <v>86</v>
      </c>
      <c r="F1" s="87"/>
      <c r="G1" s="87"/>
      <c r="H1" s="87"/>
      <c r="I1" s="87"/>
      <c r="J1" s="87"/>
      <c r="K1" s="87"/>
      <c r="L1" s="87"/>
      <c r="M1" s="88"/>
    </row>
    <row r="2" spans="1:13">
      <c r="A2" s="13" t="s">
        <v>14</v>
      </c>
      <c r="B2" s="13" t="s">
        <v>15</v>
      </c>
      <c r="E2" s="50" t="s">
        <v>19</v>
      </c>
      <c r="F2" s="21" t="s">
        <v>20</v>
      </c>
      <c r="G2" s="21"/>
      <c r="H2" s="21"/>
      <c r="I2" s="21" t="s">
        <v>21</v>
      </c>
      <c r="J2" s="21" t="s">
        <v>19</v>
      </c>
      <c r="K2" s="21" t="s">
        <v>22</v>
      </c>
      <c r="L2" s="21" t="s">
        <v>23</v>
      </c>
      <c r="M2" s="51" t="s">
        <v>24</v>
      </c>
    </row>
    <row r="3" spans="1:13">
      <c r="A3" s="14">
        <v>0.21181610000000001</v>
      </c>
      <c r="B3" s="14">
        <v>0.11257540000000001</v>
      </c>
      <c r="E3" s="52">
        <v>2.8370000000000002</v>
      </c>
      <c r="F3" s="19">
        <v>16.258450397868529</v>
      </c>
      <c r="I3" s="20">
        <v>0.36199999999999999</v>
      </c>
      <c r="J3" s="19">
        <f t="shared" ref="J3:J232" si="0">I3*10</f>
        <v>3.62</v>
      </c>
      <c r="K3" s="20">
        <v>0.30399999999999999</v>
      </c>
      <c r="L3" s="19">
        <f t="shared" ref="L3:L232" si="1">K3*10</f>
        <v>3.04</v>
      </c>
      <c r="M3" s="53">
        <f t="shared" ref="M3:M232" si="2">3.14159*((J3*0.5)*(J3*0.5))*L3</f>
        <v>31.288175516960003</v>
      </c>
    </row>
    <row r="4" spans="1:13">
      <c r="A4" s="14">
        <v>0.10726189999999999</v>
      </c>
      <c r="B4" s="14">
        <v>0.25844889999999998</v>
      </c>
      <c r="E4" s="52">
        <v>3.4889999999999999</v>
      </c>
      <c r="F4" s="19">
        <v>25.785312545211454</v>
      </c>
      <c r="I4" s="20">
        <v>0.41399999999999998</v>
      </c>
      <c r="J4" s="19">
        <f t="shared" si="0"/>
        <v>4.1399999999999997</v>
      </c>
      <c r="K4" s="20">
        <v>0.33200000000000002</v>
      </c>
      <c r="L4" s="19">
        <f t="shared" si="1"/>
        <v>3.3200000000000003</v>
      </c>
      <c r="M4" s="53">
        <f t="shared" si="2"/>
        <v>44.691844650119997</v>
      </c>
    </row>
    <row r="5" spans="1:13">
      <c r="A5" s="14">
        <v>0.136182</v>
      </c>
      <c r="B5" s="14">
        <v>0.41081820000000002</v>
      </c>
      <c r="E5" s="52">
        <v>3</v>
      </c>
      <c r="F5" s="19">
        <v>16.597019969999998</v>
      </c>
      <c r="I5" s="20">
        <v>0.31900000000000001</v>
      </c>
      <c r="J5" s="19">
        <f t="shared" si="0"/>
        <v>3.19</v>
      </c>
      <c r="K5" s="20">
        <v>0.27200000000000002</v>
      </c>
      <c r="L5" s="19">
        <f t="shared" si="1"/>
        <v>2.72</v>
      </c>
      <c r="M5" s="53">
        <f t="shared" si="2"/>
        <v>21.739011119320001</v>
      </c>
    </row>
    <row r="6" spans="1:13">
      <c r="E6" s="52">
        <v>4.6389999999999993</v>
      </c>
      <c r="F6" s="19">
        <v>40.29438304923243</v>
      </c>
      <c r="I6" s="20">
        <v>0.47099999999999997</v>
      </c>
      <c r="J6" s="19">
        <f t="shared" si="0"/>
        <v>4.71</v>
      </c>
      <c r="K6" s="20">
        <v>0.443</v>
      </c>
      <c r="L6" s="19">
        <f t="shared" si="1"/>
        <v>4.43</v>
      </c>
      <c r="M6" s="53">
        <f t="shared" si="2"/>
        <v>77.185381491292503</v>
      </c>
    </row>
    <row r="7" spans="1:13">
      <c r="A7" s="15" t="s">
        <v>16</v>
      </c>
      <c r="E7" s="52">
        <v>2.226</v>
      </c>
      <c r="F7" s="19">
        <v>8.6473669606216195</v>
      </c>
      <c r="I7" s="20">
        <v>0.36499999999999999</v>
      </c>
      <c r="J7" s="19">
        <f t="shared" si="0"/>
        <v>3.65</v>
      </c>
      <c r="K7" s="20">
        <v>0.20100000000000001</v>
      </c>
      <c r="L7" s="19">
        <f t="shared" si="1"/>
        <v>2.0100000000000002</v>
      </c>
      <c r="M7" s="53">
        <f t="shared" si="2"/>
        <v>21.031550969437504</v>
      </c>
    </row>
    <row r="8" spans="1:13">
      <c r="A8" s="13" t="s">
        <v>14</v>
      </c>
      <c r="B8" s="13" t="s">
        <v>15</v>
      </c>
      <c r="E8" s="52">
        <v>2.8929999999999998</v>
      </c>
      <c r="F8" s="19">
        <v>10.609377734057682</v>
      </c>
      <c r="I8" s="20">
        <v>0.42399999999999999</v>
      </c>
      <c r="J8" s="19">
        <f t="shared" si="0"/>
        <v>4.24</v>
      </c>
      <c r="K8" s="20">
        <v>0.39300000000000002</v>
      </c>
      <c r="L8" s="19">
        <f t="shared" si="1"/>
        <v>3.93</v>
      </c>
      <c r="M8" s="53">
        <f t="shared" si="2"/>
        <v>55.489879037280005</v>
      </c>
    </row>
    <row r="9" spans="1:13">
      <c r="A9" s="14">
        <v>2.53939E-2</v>
      </c>
      <c r="B9" s="14">
        <v>0.24817529999999999</v>
      </c>
      <c r="E9" s="52">
        <v>3.7610000000000001</v>
      </c>
      <c r="F9" s="19">
        <v>17.730830102273607</v>
      </c>
      <c r="I9" s="20">
        <v>0.33500000000000002</v>
      </c>
      <c r="J9" s="19">
        <f t="shared" si="0"/>
        <v>3.35</v>
      </c>
      <c r="K9" s="20">
        <v>0.41699999999999998</v>
      </c>
      <c r="L9" s="19">
        <f t="shared" si="1"/>
        <v>4.17</v>
      </c>
      <c r="M9" s="53">
        <f t="shared" si="2"/>
        <v>36.754894760437494</v>
      </c>
    </row>
    <row r="10" spans="1:13">
      <c r="A10" s="14">
        <v>1.280162</v>
      </c>
      <c r="B10" s="14">
        <v>0.1377488</v>
      </c>
      <c r="E10" s="52">
        <v>3.2969999999999997</v>
      </c>
      <c r="F10" s="19">
        <v>21.693622266589919</v>
      </c>
      <c r="I10" s="20">
        <v>0.28799999999999998</v>
      </c>
      <c r="J10" s="19">
        <f t="shared" si="0"/>
        <v>2.88</v>
      </c>
      <c r="K10" s="20">
        <v>0.245</v>
      </c>
      <c r="L10" s="19">
        <f t="shared" si="1"/>
        <v>2.4500000000000002</v>
      </c>
      <c r="M10" s="53">
        <f t="shared" si="2"/>
        <v>15.960282508800001</v>
      </c>
    </row>
    <row r="11" spans="1:13">
      <c r="A11" s="14">
        <v>5.5023000000000002E-2</v>
      </c>
      <c r="B11" s="14">
        <v>0.2418159</v>
      </c>
      <c r="E11" s="52">
        <v>3.7559999999999998</v>
      </c>
      <c r="F11" s="19">
        <v>16.165754294612039</v>
      </c>
      <c r="I11" s="20">
        <v>0.30099999999999999</v>
      </c>
      <c r="J11" s="19">
        <f t="shared" si="0"/>
        <v>3.01</v>
      </c>
      <c r="K11" s="20">
        <v>0.40400000000000003</v>
      </c>
      <c r="L11" s="19">
        <f t="shared" si="1"/>
        <v>4.04</v>
      </c>
      <c r="M11" s="53">
        <f t="shared" si="2"/>
        <v>28.747750754589994</v>
      </c>
    </row>
    <row r="12" spans="1:13">
      <c r="E12" s="52">
        <v>3.524</v>
      </c>
      <c r="F12" s="19">
        <v>19.30221319849684</v>
      </c>
      <c r="I12" s="20">
        <v>0.26500000000000001</v>
      </c>
      <c r="J12" s="19">
        <f t="shared" si="0"/>
        <v>2.6500000000000004</v>
      </c>
      <c r="K12" s="20">
        <v>0.27300000000000002</v>
      </c>
      <c r="L12" s="19">
        <f t="shared" si="1"/>
        <v>2.7300000000000004</v>
      </c>
      <c r="M12" s="53">
        <f t="shared" si="2"/>
        <v>15.057189266437504</v>
      </c>
    </row>
    <row r="13" spans="1:13">
      <c r="A13" s="15" t="s">
        <v>17</v>
      </c>
      <c r="E13" s="52">
        <v>3.8719999999999999</v>
      </c>
      <c r="F13" s="19">
        <v>26.175782568798716</v>
      </c>
      <c r="I13" s="20">
        <v>0.40699999999999997</v>
      </c>
      <c r="J13" s="19">
        <f t="shared" si="0"/>
        <v>4.0699999999999994</v>
      </c>
      <c r="K13" s="20">
        <v>0.32600000000000001</v>
      </c>
      <c r="L13" s="19">
        <f t="shared" si="1"/>
        <v>3.2600000000000002</v>
      </c>
      <c r="M13" s="53">
        <f t="shared" si="2"/>
        <v>42.412701215664988</v>
      </c>
    </row>
    <row r="14" spans="1:13">
      <c r="A14" s="13" t="s">
        <v>14</v>
      </c>
      <c r="B14" s="13" t="s">
        <v>15</v>
      </c>
      <c r="E14" s="52">
        <v>2.25</v>
      </c>
      <c r="F14" s="19">
        <v>11.86460733375</v>
      </c>
      <c r="I14" s="20">
        <v>0.38100000000000001</v>
      </c>
      <c r="J14" s="19">
        <f t="shared" si="0"/>
        <v>3.81</v>
      </c>
      <c r="K14" s="20">
        <v>0.223</v>
      </c>
      <c r="L14" s="19">
        <f t="shared" si="1"/>
        <v>2.23</v>
      </c>
      <c r="M14" s="53">
        <f t="shared" si="2"/>
        <v>25.424026288942496</v>
      </c>
    </row>
    <row r="15" spans="1:13">
      <c r="A15" s="14">
        <v>0.11250082</v>
      </c>
      <c r="B15" s="14">
        <v>0</v>
      </c>
      <c r="E15" s="52">
        <v>2.9689999999999999</v>
      </c>
      <c r="F15" s="19">
        <v>14.649593470506709</v>
      </c>
      <c r="I15" s="20">
        <v>0.378</v>
      </c>
      <c r="J15" s="19">
        <f t="shared" si="0"/>
        <v>3.7800000000000002</v>
      </c>
      <c r="K15" s="20">
        <v>0.36899999999999999</v>
      </c>
      <c r="L15" s="19">
        <f t="shared" si="1"/>
        <v>3.69</v>
      </c>
      <c r="M15" s="53">
        <f t="shared" si="2"/>
        <v>41.409451727910003</v>
      </c>
    </row>
    <row r="16" spans="1:13">
      <c r="A16" s="14">
        <v>0.42108231000000002</v>
      </c>
      <c r="B16" s="14">
        <v>0</v>
      </c>
      <c r="E16" s="52">
        <v>2.8360000000000003</v>
      </c>
      <c r="F16" s="19">
        <v>10.757630310205483</v>
      </c>
      <c r="I16" s="20">
        <v>0.41</v>
      </c>
      <c r="J16" s="19">
        <f t="shared" si="0"/>
        <v>4.0999999999999996</v>
      </c>
      <c r="K16" s="20">
        <v>0.29799999999999999</v>
      </c>
      <c r="L16" s="19">
        <f t="shared" si="1"/>
        <v>2.98</v>
      </c>
      <c r="M16" s="53">
        <f t="shared" si="2"/>
        <v>39.343545285499992</v>
      </c>
    </row>
    <row r="17" spans="1:13">
      <c r="A17" s="14">
        <v>0.11986143</v>
      </c>
      <c r="B17" s="14">
        <v>0</v>
      </c>
      <c r="E17" s="52">
        <v>2.4179999999999997</v>
      </c>
      <c r="F17" s="19">
        <v>10.465173498748406</v>
      </c>
      <c r="I17" s="20">
        <v>0.48699999999999999</v>
      </c>
      <c r="J17" s="19">
        <f t="shared" si="0"/>
        <v>4.87</v>
      </c>
      <c r="K17" s="20">
        <v>0.21199999999999999</v>
      </c>
      <c r="L17" s="19">
        <f t="shared" si="1"/>
        <v>2.12</v>
      </c>
      <c r="M17" s="53">
        <f t="shared" si="2"/>
        <v>39.489651211630012</v>
      </c>
    </row>
    <row r="18" spans="1:13">
      <c r="E18" s="52">
        <v>4.0910000000000002</v>
      </c>
      <c r="F18" s="19">
        <v>33.190198973161188</v>
      </c>
      <c r="I18" s="20">
        <v>0.29870000000000002</v>
      </c>
      <c r="J18" s="19">
        <f t="shared" si="0"/>
        <v>2.9870000000000001</v>
      </c>
      <c r="K18" s="20">
        <v>0.33679999999999999</v>
      </c>
      <c r="L18" s="19">
        <f t="shared" si="1"/>
        <v>3.3679999999999999</v>
      </c>
      <c r="M18" s="53">
        <f t="shared" si="2"/>
        <v>23.601088997133818</v>
      </c>
    </row>
    <row r="19" spans="1:13">
      <c r="E19" s="52">
        <v>4.6840000000000002</v>
      </c>
      <c r="F19" s="19">
        <v>43.854187994274206</v>
      </c>
      <c r="I19" s="20">
        <v>0.34279999999999999</v>
      </c>
      <c r="J19" s="19">
        <f t="shared" si="0"/>
        <v>3.4279999999999999</v>
      </c>
      <c r="K19" s="20">
        <v>0.26390000000000002</v>
      </c>
      <c r="L19" s="19">
        <f t="shared" si="1"/>
        <v>2.6390000000000002</v>
      </c>
      <c r="M19" s="53">
        <f t="shared" si="2"/>
        <v>24.356256063553964</v>
      </c>
    </row>
    <row r="20" spans="1:13">
      <c r="A20" s="16" t="s">
        <v>18</v>
      </c>
      <c r="E20" s="52">
        <v>2.661</v>
      </c>
      <c r="F20" s="19">
        <v>8.6256346968522219</v>
      </c>
      <c r="I20" s="20">
        <v>0.31619999999999998</v>
      </c>
      <c r="J20" s="19">
        <f t="shared" si="0"/>
        <v>3.1619999999999999</v>
      </c>
      <c r="K20" s="20">
        <v>0.45950000000000002</v>
      </c>
      <c r="L20" s="19">
        <f t="shared" si="1"/>
        <v>4.5950000000000006</v>
      </c>
      <c r="M20" s="53">
        <f t="shared" si="2"/>
        <v>36.082677893944052</v>
      </c>
    </row>
    <row r="21" spans="1:13">
      <c r="E21" s="52">
        <v>3.69</v>
      </c>
      <c r="F21" s="19">
        <v>23.419971470452499</v>
      </c>
      <c r="I21" s="20">
        <v>0.31819999999999998</v>
      </c>
      <c r="J21" s="19">
        <f t="shared" si="0"/>
        <v>3.1819999999999999</v>
      </c>
      <c r="K21" s="20">
        <v>0.49059999999999998</v>
      </c>
      <c r="L21" s="19">
        <f t="shared" si="1"/>
        <v>4.9059999999999997</v>
      </c>
      <c r="M21" s="53">
        <f t="shared" si="2"/>
        <v>39.013724158731733</v>
      </c>
    </row>
    <row r="22" spans="1:13">
      <c r="E22" s="52">
        <v>3.07</v>
      </c>
      <c r="F22" s="19">
        <v>22.325315379613997</v>
      </c>
      <c r="I22" s="20">
        <v>0.28170000000000001</v>
      </c>
      <c r="J22" s="19">
        <f t="shared" si="0"/>
        <v>2.8170000000000002</v>
      </c>
      <c r="K22" s="20">
        <v>0.4672</v>
      </c>
      <c r="L22" s="19">
        <f t="shared" si="1"/>
        <v>4.6719999999999997</v>
      </c>
      <c r="M22" s="53">
        <f t="shared" si="2"/>
        <v>29.118301772611684</v>
      </c>
    </row>
    <row r="23" spans="1:13">
      <c r="E23" s="52">
        <v>3.827</v>
      </c>
      <c r="F23" s="19">
        <v>20.613153831025279</v>
      </c>
      <c r="I23" s="20">
        <v>0.56599999999999995</v>
      </c>
      <c r="J23" s="19">
        <f t="shared" si="0"/>
        <v>5.6599999999999993</v>
      </c>
      <c r="K23" s="20">
        <v>0.53300000000000003</v>
      </c>
      <c r="L23" s="19">
        <f t="shared" si="1"/>
        <v>5.33</v>
      </c>
      <c r="M23" s="53">
        <f t="shared" si="2"/>
        <v>134.10642520482995</v>
      </c>
    </row>
    <row r="24" spans="1:13">
      <c r="E24" s="52">
        <v>4.4879999999999995</v>
      </c>
      <c r="F24" s="19">
        <v>34.534163970709905</v>
      </c>
      <c r="I24" s="20">
        <v>0.34399999999999997</v>
      </c>
      <c r="J24" s="19">
        <f t="shared" si="0"/>
        <v>3.4399999999999995</v>
      </c>
      <c r="K24" s="20">
        <v>0.217</v>
      </c>
      <c r="L24" s="19">
        <f t="shared" si="1"/>
        <v>2.17</v>
      </c>
      <c r="M24" s="53">
        <f t="shared" si="2"/>
        <v>20.168153287519996</v>
      </c>
    </row>
    <row r="25" spans="1:13">
      <c r="E25" s="52">
        <v>4.0590000000000002</v>
      </c>
      <c r="F25" s="19">
        <v>23.718656312082519</v>
      </c>
      <c r="I25" s="20">
        <v>0.433</v>
      </c>
      <c r="J25" s="19">
        <f t="shared" si="0"/>
        <v>4.33</v>
      </c>
      <c r="K25" s="20">
        <v>0.52100000000000002</v>
      </c>
      <c r="L25" s="19">
        <f t="shared" si="1"/>
        <v>5.21</v>
      </c>
      <c r="M25" s="53">
        <f t="shared" si="2"/>
        <v>76.719017168177487</v>
      </c>
    </row>
    <row r="26" spans="1:13">
      <c r="E26" s="52">
        <v>3.0449999999999999</v>
      </c>
      <c r="F26" s="19">
        <v>13.47939894688931</v>
      </c>
      <c r="I26" s="20">
        <v>0.32800000000000001</v>
      </c>
      <c r="J26" s="19">
        <f t="shared" si="0"/>
        <v>3.2800000000000002</v>
      </c>
      <c r="K26" s="20">
        <v>0.318</v>
      </c>
      <c r="L26" s="19">
        <f t="shared" si="1"/>
        <v>3.18</v>
      </c>
      <c r="M26" s="53">
        <f t="shared" si="2"/>
        <v>26.869793075520004</v>
      </c>
    </row>
    <row r="27" spans="1:13">
      <c r="E27" s="52">
        <v>4.3040000000000003</v>
      </c>
      <c r="F27" s="19">
        <v>30.538414002240646</v>
      </c>
      <c r="I27" s="20">
        <v>0.39700000000000002</v>
      </c>
      <c r="J27" s="19">
        <f t="shared" si="0"/>
        <v>3.97</v>
      </c>
      <c r="K27" s="20">
        <v>0.44400000000000001</v>
      </c>
      <c r="L27" s="19">
        <f t="shared" si="1"/>
        <v>4.4400000000000004</v>
      </c>
      <c r="M27" s="53">
        <f t="shared" si="2"/>
        <v>54.96085727241001</v>
      </c>
    </row>
    <row r="28" spans="1:13">
      <c r="E28" s="52">
        <v>3.6539999999999999</v>
      </c>
      <c r="F28" s="19">
        <v>31.44872669696289</v>
      </c>
      <c r="I28" s="20">
        <v>0.35</v>
      </c>
      <c r="J28" s="19">
        <f t="shared" si="0"/>
        <v>3.5</v>
      </c>
      <c r="K28" s="20">
        <v>0.29399999999999998</v>
      </c>
      <c r="L28" s="19">
        <f t="shared" si="1"/>
        <v>2.94</v>
      </c>
      <c r="M28" s="53">
        <f t="shared" si="2"/>
        <v>28.286090962499998</v>
      </c>
    </row>
    <row r="29" spans="1:13">
      <c r="E29" s="52">
        <v>2.9320000000000004</v>
      </c>
      <c r="F29" s="19">
        <v>14.138200093895763</v>
      </c>
      <c r="I29" s="20">
        <v>0.379</v>
      </c>
      <c r="J29" s="19">
        <f t="shared" si="0"/>
        <v>3.79</v>
      </c>
      <c r="K29" s="20">
        <v>0.25800000000000001</v>
      </c>
      <c r="L29" s="19">
        <f t="shared" si="1"/>
        <v>2.58</v>
      </c>
      <c r="M29" s="53">
        <f t="shared" si="2"/>
        <v>29.106342832755001</v>
      </c>
    </row>
    <row r="30" spans="1:13">
      <c r="E30" s="52">
        <v>4.04</v>
      </c>
      <c r="F30" s="19">
        <v>43.674141649252</v>
      </c>
      <c r="I30" s="20">
        <v>0.41599999999999998</v>
      </c>
      <c r="J30" s="19">
        <f t="shared" si="0"/>
        <v>4.16</v>
      </c>
      <c r="K30" s="20">
        <v>0.36599999999999999</v>
      </c>
      <c r="L30" s="19">
        <f t="shared" si="1"/>
        <v>3.66</v>
      </c>
      <c r="M30" s="53">
        <f t="shared" si="2"/>
        <v>49.745896412160008</v>
      </c>
    </row>
    <row r="31" spans="1:13">
      <c r="E31" s="52">
        <v>2.5750000000000002</v>
      </c>
      <c r="F31" s="19">
        <v>12.779637636365628</v>
      </c>
      <c r="I31" s="20">
        <v>0.439</v>
      </c>
      <c r="J31" s="19">
        <f t="shared" si="0"/>
        <v>4.3899999999999997</v>
      </c>
      <c r="K31" s="20">
        <v>0.38200000000000001</v>
      </c>
      <c r="L31" s="19">
        <f t="shared" si="1"/>
        <v>3.8200000000000003</v>
      </c>
      <c r="M31" s="53">
        <f t="shared" si="2"/>
        <v>57.820509990245</v>
      </c>
    </row>
    <row r="32" spans="1:13">
      <c r="E32" s="52">
        <v>2.68</v>
      </c>
      <c r="F32" s="19">
        <v>8.3318146089079992</v>
      </c>
      <c r="I32" s="20">
        <v>0.378</v>
      </c>
      <c r="J32" s="19">
        <f t="shared" si="0"/>
        <v>3.7800000000000002</v>
      </c>
      <c r="K32" s="20">
        <v>0.26800000000000002</v>
      </c>
      <c r="L32" s="19">
        <f t="shared" si="1"/>
        <v>2.68</v>
      </c>
      <c r="M32" s="53">
        <f t="shared" si="2"/>
        <v>30.075157352520005</v>
      </c>
    </row>
    <row r="33" spans="5:13">
      <c r="E33" s="52">
        <v>3.66</v>
      </c>
      <c r="F33" s="19">
        <v>41.399626405185003</v>
      </c>
      <c r="I33" s="20">
        <v>0.25900000000000001</v>
      </c>
      <c r="J33" s="19">
        <f t="shared" si="0"/>
        <v>2.59</v>
      </c>
      <c r="K33" s="20">
        <v>0.14299999999999999</v>
      </c>
      <c r="L33" s="19">
        <f t="shared" si="1"/>
        <v>1.43</v>
      </c>
      <c r="M33" s="53">
        <f t="shared" si="2"/>
        <v>7.5339907067424976</v>
      </c>
    </row>
    <row r="34" spans="5:13">
      <c r="E34" s="52">
        <v>3.3239999999999998</v>
      </c>
      <c r="F34" s="19">
        <v>27.795115523855877</v>
      </c>
      <c r="I34" s="20">
        <v>0.32</v>
      </c>
      <c r="J34" s="19">
        <f t="shared" si="0"/>
        <v>3.2</v>
      </c>
      <c r="K34" s="20">
        <v>0.22600000000000001</v>
      </c>
      <c r="L34" s="19">
        <f t="shared" si="1"/>
        <v>2.2600000000000002</v>
      </c>
      <c r="M34" s="53">
        <f t="shared" si="2"/>
        <v>18.175983104000004</v>
      </c>
    </row>
    <row r="35" spans="5:13">
      <c r="E35" s="52">
        <v>2.226</v>
      </c>
      <c r="F35" s="19">
        <v>7.03230967499697</v>
      </c>
      <c r="I35" s="20">
        <v>0.32500000000000001</v>
      </c>
      <c r="J35" s="19">
        <f t="shared" si="0"/>
        <v>3.25</v>
      </c>
      <c r="K35" s="20">
        <v>0.30299999999999999</v>
      </c>
      <c r="L35" s="19">
        <f t="shared" si="1"/>
        <v>3.03</v>
      </c>
      <c r="M35" s="53">
        <f t="shared" si="2"/>
        <v>25.136156114062498</v>
      </c>
    </row>
    <row r="36" spans="5:13">
      <c r="E36" s="52">
        <v>2.7669999999999999</v>
      </c>
      <c r="F36" s="19">
        <v>22.988579207051675</v>
      </c>
      <c r="I36" s="20">
        <v>0.30299999999999999</v>
      </c>
      <c r="J36" s="19">
        <f t="shared" si="0"/>
        <v>3.03</v>
      </c>
      <c r="K36" s="20">
        <v>0.218</v>
      </c>
      <c r="L36" s="19">
        <f t="shared" si="1"/>
        <v>2.1800000000000002</v>
      </c>
      <c r="M36" s="53">
        <f t="shared" si="2"/>
        <v>15.719229878895</v>
      </c>
    </row>
    <row r="37" spans="5:13">
      <c r="E37" s="52">
        <v>3.9379999999999997</v>
      </c>
      <c r="F37" s="19">
        <v>30.900208180570626</v>
      </c>
      <c r="I37" s="20">
        <v>0.308</v>
      </c>
      <c r="J37" s="19">
        <f t="shared" si="0"/>
        <v>3.08</v>
      </c>
      <c r="K37" s="20">
        <v>0.47399999999999998</v>
      </c>
      <c r="L37" s="19">
        <f t="shared" si="1"/>
        <v>4.74</v>
      </c>
      <c r="M37" s="53">
        <f t="shared" si="2"/>
        <v>35.315819560560001</v>
      </c>
    </row>
    <row r="38" spans="5:13">
      <c r="E38" s="52">
        <v>3.5089999999999999</v>
      </c>
      <c r="F38" s="19">
        <v>19.292972754221513</v>
      </c>
      <c r="I38" s="20">
        <v>0.36099999999999999</v>
      </c>
      <c r="J38" s="19">
        <f t="shared" si="0"/>
        <v>3.61</v>
      </c>
      <c r="K38" s="20">
        <v>0.33300000000000002</v>
      </c>
      <c r="L38" s="19">
        <f t="shared" si="1"/>
        <v>3.33</v>
      </c>
      <c r="M38" s="53">
        <f t="shared" si="2"/>
        <v>34.083811269967498</v>
      </c>
    </row>
    <row r="39" spans="5:13">
      <c r="E39" s="52">
        <v>2.1260000000000003</v>
      </c>
      <c r="F39" s="19">
        <v>5.8005354737001413</v>
      </c>
      <c r="I39" s="20">
        <v>0.36199999999999999</v>
      </c>
      <c r="J39" s="19">
        <f t="shared" si="0"/>
        <v>3.62</v>
      </c>
      <c r="K39" s="20">
        <v>0.35199999999999998</v>
      </c>
      <c r="L39" s="19">
        <f t="shared" si="1"/>
        <v>3.5199999999999996</v>
      </c>
      <c r="M39" s="53">
        <f t="shared" si="2"/>
        <v>36.228413756479995</v>
      </c>
    </row>
    <row r="40" spans="5:13">
      <c r="E40" s="52">
        <v>2.3090000000000002</v>
      </c>
      <c r="F40" s="19">
        <v>9.3503120181415209</v>
      </c>
      <c r="I40" s="20">
        <v>0.38600000000000001</v>
      </c>
      <c r="J40" s="19">
        <f t="shared" si="0"/>
        <v>3.8600000000000003</v>
      </c>
      <c r="K40" s="20">
        <v>0.26800000000000002</v>
      </c>
      <c r="L40" s="19">
        <f t="shared" si="1"/>
        <v>2.68</v>
      </c>
      <c r="M40" s="53">
        <f t="shared" si="2"/>
        <v>31.361651023880007</v>
      </c>
    </row>
    <row r="41" spans="5:13">
      <c r="E41" s="52">
        <v>3.2250000000000001</v>
      </c>
      <c r="F41" s="19">
        <v>13.502736915792187</v>
      </c>
      <c r="I41" s="20">
        <v>0.318</v>
      </c>
      <c r="J41" s="19">
        <f t="shared" si="0"/>
        <v>3.18</v>
      </c>
      <c r="K41" s="20">
        <v>0.25600000000000001</v>
      </c>
      <c r="L41" s="19">
        <f t="shared" si="1"/>
        <v>2.56</v>
      </c>
      <c r="M41" s="53">
        <f t="shared" si="2"/>
        <v>20.332169418239999</v>
      </c>
    </row>
    <row r="42" spans="5:13">
      <c r="E42" s="52">
        <v>2.1</v>
      </c>
      <c r="F42" s="19">
        <v>6.9930144065250008</v>
      </c>
      <c r="I42" s="20">
        <v>0.29199999999999998</v>
      </c>
      <c r="J42" s="19">
        <f t="shared" si="0"/>
        <v>2.92</v>
      </c>
      <c r="K42" s="20">
        <v>0.27100000000000002</v>
      </c>
      <c r="L42" s="19">
        <f t="shared" si="1"/>
        <v>2.71</v>
      </c>
      <c r="M42" s="53">
        <f t="shared" si="2"/>
        <v>18.147821891239996</v>
      </c>
    </row>
    <row r="43" spans="5:13">
      <c r="E43" s="52">
        <v>3.1680000000000001</v>
      </c>
      <c r="F43" s="19">
        <v>17.033920941565441</v>
      </c>
      <c r="I43" s="20">
        <v>0.33289999999999997</v>
      </c>
      <c r="J43" s="19">
        <f t="shared" si="0"/>
        <v>3.3289999999999997</v>
      </c>
      <c r="K43" s="20">
        <v>0.20039999999999999</v>
      </c>
      <c r="L43" s="19">
        <f t="shared" si="1"/>
        <v>2.004</v>
      </c>
      <c r="M43" s="53">
        <f t="shared" si="2"/>
        <v>17.442744609098188</v>
      </c>
    </row>
    <row r="44" spans="5:13">
      <c r="E44" s="52">
        <v>2.3660000000000001</v>
      </c>
      <c r="F44" s="19">
        <v>7.7424489602651114</v>
      </c>
      <c r="I44" s="20">
        <v>0.44619999999999999</v>
      </c>
      <c r="J44" s="19">
        <f t="shared" si="0"/>
        <v>4.4619999999999997</v>
      </c>
      <c r="K44" s="20">
        <v>0.40699999999999997</v>
      </c>
      <c r="L44" s="19">
        <f t="shared" si="1"/>
        <v>4.0699999999999994</v>
      </c>
      <c r="M44" s="53">
        <f t="shared" si="2"/>
        <v>63.641888104039275</v>
      </c>
    </row>
    <row r="45" spans="5:13">
      <c r="E45" s="52">
        <v>2.0880000000000001</v>
      </c>
      <c r="F45" s="19">
        <v>7.0434396026596797</v>
      </c>
      <c r="I45" s="20">
        <v>0.3846</v>
      </c>
      <c r="J45" s="19">
        <f t="shared" si="0"/>
        <v>3.8460000000000001</v>
      </c>
      <c r="K45" s="20">
        <v>0.38019999999999998</v>
      </c>
      <c r="L45" s="19">
        <f t="shared" si="1"/>
        <v>3.8019999999999996</v>
      </c>
      <c r="M45" s="53">
        <f t="shared" si="2"/>
        <v>44.169266468552216</v>
      </c>
    </row>
    <row r="46" spans="5:13">
      <c r="E46" s="52">
        <v>3.2329999999999997</v>
      </c>
      <c r="F46" s="19">
        <v>19.554318330008201</v>
      </c>
      <c r="I46" s="20">
        <v>0.30499999999999999</v>
      </c>
      <c r="J46" s="19">
        <f t="shared" si="0"/>
        <v>3.05</v>
      </c>
      <c r="K46" s="20">
        <v>0.45889999999999997</v>
      </c>
      <c r="L46" s="19">
        <f t="shared" si="1"/>
        <v>4.5889999999999995</v>
      </c>
      <c r="M46" s="53">
        <f t="shared" si="2"/>
        <v>33.52796935856874</v>
      </c>
    </row>
    <row r="47" spans="5:13">
      <c r="E47" s="52">
        <v>2.8849999999999998</v>
      </c>
      <c r="F47" s="19">
        <v>20.526305935783746</v>
      </c>
      <c r="I47" s="20">
        <v>0.29349999999999998</v>
      </c>
      <c r="J47" s="19">
        <f t="shared" si="0"/>
        <v>2.9349999999999996</v>
      </c>
      <c r="K47" s="20">
        <v>0.4642</v>
      </c>
      <c r="L47" s="19">
        <f t="shared" si="1"/>
        <v>4.6420000000000003</v>
      </c>
      <c r="M47" s="53">
        <f t="shared" si="2"/>
        <v>31.405872398148869</v>
      </c>
    </row>
    <row r="48" spans="5:13">
      <c r="E48" s="52">
        <v>3.57</v>
      </c>
      <c r="F48" s="19">
        <v>26.1256108801275</v>
      </c>
      <c r="I48" s="20">
        <v>0.54500000000000004</v>
      </c>
      <c r="J48" s="19">
        <f t="shared" si="0"/>
        <v>5.45</v>
      </c>
      <c r="K48" s="20">
        <v>0.17499999999999999</v>
      </c>
      <c r="L48" s="19">
        <f t="shared" si="1"/>
        <v>1.75</v>
      </c>
      <c r="M48" s="53">
        <f t="shared" si="2"/>
        <v>40.824471176562497</v>
      </c>
    </row>
    <row r="49" spans="5:13">
      <c r="E49" s="52">
        <v>4.12</v>
      </c>
      <c r="F49" s="19">
        <v>57.459417206439994</v>
      </c>
      <c r="I49" s="20">
        <v>0.44700000000000001</v>
      </c>
      <c r="J49" s="19">
        <f t="shared" si="0"/>
        <v>4.47</v>
      </c>
      <c r="K49" s="20">
        <v>0.33400000000000002</v>
      </c>
      <c r="L49" s="19">
        <f t="shared" si="1"/>
        <v>3.3400000000000003</v>
      </c>
      <c r="M49" s="53">
        <f t="shared" si="2"/>
        <v>52.414449351884997</v>
      </c>
    </row>
    <row r="50" spans="5:13">
      <c r="E50" s="52">
        <v>3.95</v>
      </c>
      <c r="F50" s="19">
        <v>55.388823511750005</v>
      </c>
      <c r="I50" s="20">
        <v>0.50600000000000001</v>
      </c>
      <c r="J50" s="19">
        <f t="shared" si="0"/>
        <v>5.0600000000000005</v>
      </c>
      <c r="K50" s="20">
        <v>0.443</v>
      </c>
      <c r="L50" s="19">
        <f t="shared" si="1"/>
        <v>4.43</v>
      </c>
      <c r="M50" s="53">
        <f t="shared" si="2"/>
        <v>89.082885199330008</v>
      </c>
    </row>
    <row r="51" spans="5:13">
      <c r="E51" s="52">
        <v>3.9400000000000004</v>
      </c>
      <c r="F51" s="19">
        <v>58.400621862490006</v>
      </c>
      <c r="I51" s="20">
        <v>0.441</v>
      </c>
      <c r="J51" s="19">
        <f t="shared" si="0"/>
        <v>4.41</v>
      </c>
      <c r="K51" s="20">
        <v>0.41299999999999998</v>
      </c>
      <c r="L51" s="19">
        <f t="shared" si="1"/>
        <v>4.13</v>
      </c>
      <c r="M51" s="53">
        <f t="shared" si="2"/>
        <v>63.083640064567497</v>
      </c>
    </row>
    <row r="52" spans="5:13">
      <c r="E52" s="52">
        <v>4.46</v>
      </c>
      <c r="F52" s="19">
        <v>34.995100920640006</v>
      </c>
      <c r="I52" s="20">
        <v>0.379</v>
      </c>
      <c r="J52" s="19">
        <f t="shared" si="0"/>
        <v>3.79</v>
      </c>
      <c r="K52" s="20">
        <v>0.36</v>
      </c>
      <c r="L52" s="19">
        <f t="shared" si="1"/>
        <v>3.5999999999999996</v>
      </c>
      <c r="M52" s="53">
        <f t="shared" si="2"/>
        <v>40.6135016271</v>
      </c>
    </row>
    <row r="53" spans="5:13">
      <c r="E53" s="52">
        <v>3.08</v>
      </c>
      <c r="F53" s="19">
        <v>22.053760738239998</v>
      </c>
      <c r="I53" s="20">
        <v>0.49990000000000001</v>
      </c>
      <c r="J53" s="19">
        <f t="shared" si="0"/>
        <v>4.9990000000000006</v>
      </c>
      <c r="K53" s="20">
        <v>0.38440000000000002</v>
      </c>
      <c r="L53" s="19">
        <f t="shared" si="1"/>
        <v>3.8440000000000003</v>
      </c>
      <c r="M53" s="53">
        <f t="shared" si="2"/>
        <v>75.44651208916801</v>
      </c>
    </row>
    <row r="54" spans="5:13">
      <c r="E54" s="52">
        <v>3.4200000000000004</v>
      </c>
      <c r="F54" s="19">
        <v>22.139039198790005</v>
      </c>
      <c r="I54" s="20">
        <v>0.4335</v>
      </c>
      <c r="J54" s="19">
        <f t="shared" si="0"/>
        <v>4.335</v>
      </c>
      <c r="K54" s="20">
        <v>0.44550000000000001</v>
      </c>
      <c r="L54" s="19">
        <f t="shared" si="1"/>
        <v>4.4550000000000001</v>
      </c>
      <c r="M54" s="53">
        <f t="shared" si="2"/>
        <v>65.752977910919057</v>
      </c>
    </row>
    <row r="55" spans="5:13">
      <c r="E55" s="52">
        <v>3.91</v>
      </c>
      <c r="F55" s="19">
        <v>38.663298373595005</v>
      </c>
      <c r="I55" s="20">
        <v>0.4244</v>
      </c>
      <c r="J55" s="19">
        <f t="shared" si="0"/>
        <v>4.2439999999999998</v>
      </c>
      <c r="K55" s="20">
        <v>0.39279999999999998</v>
      </c>
      <c r="L55" s="19">
        <f t="shared" si="1"/>
        <v>3.9279999999999999</v>
      </c>
      <c r="M55" s="53">
        <f t="shared" si="2"/>
        <v>55.566333877359682</v>
      </c>
    </row>
    <row r="56" spans="5:13">
      <c r="E56" s="52">
        <v>2.7</v>
      </c>
      <c r="F56" s="19">
        <v>11.451095550000002</v>
      </c>
      <c r="I56" s="20">
        <v>0.38040000000000002</v>
      </c>
      <c r="J56" s="19">
        <f t="shared" si="0"/>
        <v>3.8040000000000003</v>
      </c>
      <c r="K56" s="20">
        <v>0.30220000000000002</v>
      </c>
      <c r="L56" s="19">
        <f t="shared" si="1"/>
        <v>3.0220000000000002</v>
      </c>
      <c r="M56" s="53">
        <f t="shared" si="2"/>
        <v>34.345116279187927</v>
      </c>
    </row>
    <row r="57" spans="5:13">
      <c r="E57" s="52">
        <v>3</v>
      </c>
      <c r="F57" s="19">
        <v>18.448987275000004</v>
      </c>
      <c r="I57" s="20">
        <v>0.37240000000000001</v>
      </c>
      <c r="J57" s="19">
        <f t="shared" si="0"/>
        <v>3.7240000000000002</v>
      </c>
      <c r="K57" s="20">
        <v>0.37240000000000001</v>
      </c>
      <c r="L57" s="19">
        <f t="shared" si="1"/>
        <v>3.7240000000000002</v>
      </c>
      <c r="M57" s="53">
        <f t="shared" si="2"/>
        <v>40.561922550091047</v>
      </c>
    </row>
    <row r="58" spans="5:13">
      <c r="E58" s="52">
        <v>2.64</v>
      </c>
      <c r="F58" s="19">
        <v>14.943764515680003</v>
      </c>
      <c r="I58" s="20">
        <v>0.32790000000000002</v>
      </c>
      <c r="J58" s="19">
        <f t="shared" si="0"/>
        <v>3.2790000000000004</v>
      </c>
      <c r="K58" s="20">
        <v>0.28599999999999998</v>
      </c>
      <c r="L58" s="19">
        <f t="shared" si="1"/>
        <v>2.86</v>
      </c>
      <c r="M58" s="53">
        <f t="shared" si="2"/>
        <v>24.151181459540854</v>
      </c>
    </row>
    <row r="59" spans="5:13">
      <c r="E59" s="52">
        <v>4.1399999999999997</v>
      </c>
      <c r="F59" s="19">
        <v>40.922652932639991</v>
      </c>
      <c r="I59" s="20">
        <v>0.36</v>
      </c>
      <c r="J59" s="19">
        <f t="shared" si="0"/>
        <v>3.5999999999999996</v>
      </c>
      <c r="K59" s="20">
        <v>0.27250000000000002</v>
      </c>
      <c r="L59" s="19">
        <f t="shared" si="1"/>
        <v>2.7250000000000001</v>
      </c>
      <c r="M59" s="53">
        <f t="shared" si="2"/>
        <v>27.737098109999994</v>
      </c>
    </row>
    <row r="60" spans="5:13">
      <c r="E60" s="52">
        <v>3.5599999999999996</v>
      </c>
      <c r="F60" s="19">
        <v>35.734191384039988</v>
      </c>
      <c r="I60" s="20">
        <v>0.31340000000000001</v>
      </c>
      <c r="J60" s="19">
        <f t="shared" si="0"/>
        <v>3.1340000000000003</v>
      </c>
      <c r="K60" s="20">
        <v>0.28920000000000001</v>
      </c>
      <c r="L60" s="19">
        <f t="shared" si="1"/>
        <v>2.8920000000000003</v>
      </c>
      <c r="M60" s="53">
        <f t="shared" si="2"/>
        <v>22.309291976278928</v>
      </c>
    </row>
    <row r="61" spans="5:13">
      <c r="E61" s="52">
        <v>4.17</v>
      </c>
      <c r="F61" s="19">
        <v>57.087090096794995</v>
      </c>
      <c r="I61" s="20">
        <v>0.31630000000000003</v>
      </c>
      <c r="J61" s="19">
        <f t="shared" si="0"/>
        <v>3.1630000000000003</v>
      </c>
      <c r="K61" s="20">
        <v>0.26150000000000001</v>
      </c>
      <c r="L61" s="19">
        <f t="shared" si="1"/>
        <v>2.6150000000000002</v>
      </c>
      <c r="M61" s="53">
        <f t="shared" si="2"/>
        <v>20.547528503279167</v>
      </c>
    </row>
    <row r="62" spans="5:13">
      <c r="E62" s="52">
        <v>3.9400000000000004</v>
      </c>
      <c r="F62" s="19">
        <v>46.208425231490004</v>
      </c>
      <c r="I62" s="20">
        <v>0.31890000000000002</v>
      </c>
      <c r="J62" s="19">
        <f t="shared" si="0"/>
        <v>3.1890000000000001</v>
      </c>
      <c r="K62" s="20">
        <v>0.32140000000000002</v>
      </c>
      <c r="L62" s="19">
        <f t="shared" si="1"/>
        <v>3.2140000000000004</v>
      </c>
      <c r="M62" s="53">
        <f t="shared" si="2"/>
        <v>25.67109686539937</v>
      </c>
    </row>
    <row r="63" spans="5:13">
      <c r="E63" s="52">
        <v>4.62</v>
      </c>
      <c r="F63" s="19">
        <v>63.032032380239997</v>
      </c>
      <c r="I63" s="20">
        <v>0.3165</v>
      </c>
      <c r="J63" s="19">
        <f t="shared" si="0"/>
        <v>3.165</v>
      </c>
      <c r="K63" s="20">
        <v>0.2122</v>
      </c>
      <c r="L63" s="19">
        <f t="shared" si="1"/>
        <v>2.1219999999999999</v>
      </c>
      <c r="M63" s="53">
        <f t="shared" si="2"/>
        <v>16.694842367451376</v>
      </c>
    </row>
    <row r="64" spans="5:13">
      <c r="E64" s="52">
        <v>3.13</v>
      </c>
      <c r="F64" s="19">
        <v>12.61891565911</v>
      </c>
      <c r="I64" s="20">
        <v>0.37609999999999999</v>
      </c>
      <c r="J64" s="19">
        <f t="shared" si="0"/>
        <v>3.7610000000000001</v>
      </c>
      <c r="K64" s="20">
        <v>0.33600000000000002</v>
      </c>
      <c r="L64" s="19">
        <f t="shared" si="1"/>
        <v>3.3600000000000003</v>
      </c>
      <c r="M64" s="53">
        <f t="shared" si="2"/>
        <v>37.328063373207605</v>
      </c>
    </row>
    <row r="65" spans="5:13">
      <c r="E65" s="52">
        <v>4.08</v>
      </c>
      <c r="F65" s="19">
        <v>31.246957856159995</v>
      </c>
      <c r="I65" s="20">
        <v>0.28899999999999998</v>
      </c>
      <c r="J65" s="19">
        <f t="shared" si="0"/>
        <v>2.8899999999999997</v>
      </c>
      <c r="K65" s="20">
        <v>0.46550000000000002</v>
      </c>
      <c r="L65" s="19">
        <f t="shared" si="1"/>
        <v>4.6550000000000002</v>
      </c>
      <c r="M65" s="53">
        <f t="shared" si="2"/>
        <v>30.535489430136245</v>
      </c>
    </row>
    <row r="66" spans="5:13">
      <c r="E66" s="52">
        <v>3.23</v>
      </c>
      <c r="F66" s="19">
        <v>16.060188212389999</v>
      </c>
      <c r="I66" s="20">
        <v>0.31140000000000001</v>
      </c>
      <c r="J66" s="19">
        <f t="shared" si="0"/>
        <v>3.1139999999999999</v>
      </c>
      <c r="K66" s="20">
        <v>0.34300000000000003</v>
      </c>
      <c r="L66" s="19">
        <f t="shared" si="1"/>
        <v>3.43</v>
      </c>
      <c r="M66" s="53">
        <f t="shared" si="2"/>
        <v>26.122867706571299</v>
      </c>
    </row>
    <row r="67" spans="5:13">
      <c r="E67" s="52">
        <v>4.75</v>
      </c>
      <c r="F67" s="19">
        <v>70.527713753125013</v>
      </c>
      <c r="I67" s="20">
        <v>0.22320000000000001</v>
      </c>
      <c r="J67" s="19">
        <f t="shared" si="0"/>
        <v>2.2320000000000002</v>
      </c>
      <c r="K67" s="20">
        <v>0.18149999999999999</v>
      </c>
      <c r="L67" s="19">
        <f t="shared" si="1"/>
        <v>1.8149999999999999</v>
      </c>
      <c r="M67" s="53">
        <f t="shared" si="2"/>
        <v>7.1015724887976015</v>
      </c>
    </row>
    <row r="68" spans="5:13">
      <c r="E68" s="52">
        <v>2.21</v>
      </c>
      <c r="F68" s="19">
        <v>6.0991762883025</v>
      </c>
      <c r="I68" s="20">
        <v>0.51300000000000001</v>
      </c>
      <c r="J68" s="19">
        <f t="shared" si="0"/>
        <v>5.13</v>
      </c>
      <c r="K68" s="20">
        <v>0.59099999999999997</v>
      </c>
      <c r="L68" s="19">
        <f t="shared" si="1"/>
        <v>5.91</v>
      </c>
      <c r="M68" s="53">
        <f t="shared" si="2"/>
        <v>122.15513433440249</v>
      </c>
    </row>
    <row r="69" spans="5:13">
      <c r="E69" s="52">
        <v>3.4000000000000004</v>
      </c>
      <c r="F69" s="19">
        <v>19.247893612000006</v>
      </c>
      <c r="I69" s="20">
        <v>0.44400000000000001</v>
      </c>
      <c r="J69" s="19">
        <f t="shared" si="0"/>
        <v>4.4400000000000004</v>
      </c>
      <c r="K69" s="20">
        <v>0.434</v>
      </c>
      <c r="L69" s="19">
        <f t="shared" si="1"/>
        <v>4.34</v>
      </c>
      <c r="M69" s="53">
        <f t="shared" si="2"/>
        <v>67.196272757040006</v>
      </c>
    </row>
    <row r="70" spans="5:13">
      <c r="E70" s="52">
        <v>3.7</v>
      </c>
      <c r="F70" s="19">
        <v>36.87967478825</v>
      </c>
      <c r="I70" s="20">
        <v>0.42699999999999999</v>
      </c>
      <c r="J70" s="19">
        <f t="shared" si="0"/>
        <v>4.2699999999999996</v>
      </c>
      <c r="K70" s="20">
        <v>0.47699999999999998</v>
      </c>
      <c r="L70" s="19">
        <f t="shared" si="1"/>
        <v>4.7699999999999996</v>
      </c>
      <c r="M70" s="53">
        <f t="shared" si="2"/>
        <v>68.306753350867481</v>
      </c>
    </row>
    <row r="71" spans="5:13">
      <c r="E71" s="52">
        <v>4.0999999999999996</v>
      </c>
      <c r="F71" s="19">
        <v>57.959115370249982</v>
      </c>
      <c r="I71" s="20">
        <v>0.28100000000000003</v>
      </c>
      <c r="J71" s="19">
        <f t="shared" si="0"/>
        <v>2.8100000000000005</v>
      </c>
      <c r="K71" s="20">
        <v>0.13600000000000001</v>
      </c>
      <c r="L71" s="19">
        <f t="shared" si="1"/>
        <v>1.36</v>
      </c>
      <c r="M71" s="53">
        <f t="shared" si="2"/>
        <v>8.4341449916600038</v>
      </c>
    </row>
    <row r="72" spans="5:13">
      <c r="E72" s="52">
        <v>3.4799999999999995</v>
      </c>
      <c r="F72" s="19">
        <v>26.822367632879992</v>
      </c>
      <c r="I72" s="20">
        <v>0.29699999999999999</v>
      </c>
      <c r="J72" s="19">
        <f t="shared" si="0"/>
        <v>2.9699999999999998</v>
      </c>
      <c r="K72" s="20">
        <v>0.16200000000000001</v>
      </c>
      <c r="L72" s="19">
        <f t="shared" si="1"/>
        <v>1.62</v>
      </c>
      <c r="M72" s="53">
        <f t="shared" si="2"/>
        <v>11.223218748554999</v>
      </c>
    </row>
    <row r="73" spans="5:13">
      <c r="E73" s="52">
        <v>3.9000000000000004</v>
      </c>
      <c r="F73" s="19">
        <v>39.899292556500008</v>
      </c>
      <c r="I73" s="20">
        <v>0.28399999999999997</v>
      </c>
      <c r="J73" s="19">
        <f t="shared" si="0"/>
        <v>2.84</v>
      </c>
      <c r="K73" s="20">
        <v>0.35899999999999999</v>
      </c>
      <c r="L73" s="19">
        <f t="shared" si="1"/>
        <v>3.59</v>
      </c>
      <c r="M73" s="53">
        <f t="shared" si="2"/>
        <v>22.741580452839997</v>
      </c>
    </row>
    <row r="74" spans="5:13">
      <c r="E74" s="52">
        <v>4.45</v>
      </c>
      <c r="F74" s="19">
        <v>52.101993879062505</v>
      </c>
      <c r="I74" s="20">
        <v>0.37409999999999999</v>
      </c>
      <c r="J74" s="19">
        <f t="shared" si="0"/>
        <v>3.7409999999999997</v>
      </c>
      <c r="K74" s="20">
        <v>0.37790000000000001</v>
      </c>
      <c r="L74" s="19">
        <f t="shared" si="1"/>
        <v>3.7789999999999999</v>
      </c>
      <c r="M74" s="53">
        <f t="shared" si="2"/>
        <v>41.537640458626839</v>
      </c>
    </row>
    <row r="75" spans="5:13">
      <c r="E75" s="52">
        <v>3.97</v>
      </c>
      <c r="F75" s="19">
        <v>40.2303572376875</v>
      </c>
      <c r="I75" s="20">
        <v>0.46920000000000001</v>
      </c>
      <c r="J75" s="19">
        <f t="shared" si="0"/>
        <v>4.6920000000000002</v>
      </c>
      <c r="K75" s="20">
        <v>0.32550000000000001</v>
      </c>
      <c r="L75" s="19">
        <f t="shared" si="1"/>
        <v>3.2549999999999999</v>
      </c>
      <c r="M75" s="53">
        <f t="shared" si="2"/>
        <v>56.280314328172203</v>
      </c>
    </row>
    <row r="76" spans="5:13">
      <c r="E76" s="52">
        <v>5.09</v>
      </c>
      <c r="F76" s="19">
        <v>68.573288988057499</v>
      </c>
      <c r="I76" s="20">
        <v>0.37790000000000001</v>
      </c>
      <c r="J76" s="19">
        <f t="shared" si="0"/>
        <v>3.7789999999999999</v>
      </c>
      <c r="K76" s="20">
        <v>0.40570000000000001</v>
      </c>
      <c r="L76" s="19">
        <f t="shared" si="1"/>
        <v>4.0570000000000004</v>
      </c>
      <c r="M76" s="53">
        <f t="shared" si="2"/>
        <v>45.50386707588995</v>
      </c>
    </row>
    <row r="77" spans="5:13">
      <c r="E77" s="52">
        <v>4.84</v>
      </c>
      <c r="F77" s="19">
        <v>81.320961927919996</v>
      </c>
      <c r="I77" s="20">
        <v>0.36969999999999997</v>
      </c>
      <c r="J77" s="19">
        <f t="shared" si="0"/>
        <v>3.6969999999999996</v>
      </c>
      <c r="K77" s="20">
        <v>0.45269999999999999</v>
      </c>
      <c r="L77" s="19">
        <f t="shared" si="1"/>
        <v>4.5270000000000001</v>
      </c>
      <c r="M77" s="53">
        <f t="shared" si="2"/>
        <v>48.595819487363826</v>
      </c>
    </row>
    <row r="78" spans="5:13">
      <c r="E78" s="52">
        <v>3.15</v>
      </c>
      <c r="F78" s="19">
        <v>26.730355959562498</v>
      </c>
      <c r="I78" s="20">
        <v>0.36899999999999999</v>
      </c>
      <c r="J78" s="19">
        <f t="shared" si="0"/>
        <v>3.69</v>
      </c>
      <c r="K78" s="20">
        <v>0.28399999999999997</v>
      </c>
      <c r="L78" s="19">
        <f t="shared" si="1"/>
        <v>2.84</v>
      </c>
      <c r="M78" s="53">
        <f t="shared" si="2"/>
        <v>30.371104555289996</v>
      </c>
    </row>
    <row r="79" spans="5:13">
      <c r="E79" s="52">
        <v>3.04</v>
      </c>
      <c r="F79" s="19">
        <v>21.992738494079997</v>
      </c>
      <c r="I79" s="20">
        <v>0.308</v>
      </c>
      <c r="J79" s="19">
        <f t="shared" si="0"/>
        <v>3.08</v>
      </c>
      <c r="K79" s="20">
        <v>0.216</v>
      </c>
      <c r="L79" s="19">
        <f t="shared" si="1"/>
        <v>2.16</v>
      </c>
      <c r="M79" s="53">
        <f t="shared" si="2"/>
        <v>16.093284863040001</v>
      </c>
    </row>
    <row r="80" spans="5:13">
      <c r="E80" s="52">
        <v>2.58</v>
      </c>
      <c r="F80" s="19">
        <v>14.74273417158</v>
      </c>
      <c r="I80" s="20">
        <v>0.32100000000000001</v>
      </c>
      <c r="J80" s="19">
        <f t="shared" si="0"/>
        <v>3.21</v>
      </c>
      <c r="K80" s="20">
        <v>0.35099999999999998</v>
      </c>
      <c r="L80" s="19">
        <f t="shared" si="1"/>
        <v>3.51</v>
      </c>
      <c r="M80" s="53">
        <f t="shared" si="2"/>
        <v>28.405778472922496</v>
      </c>
    </row>
    <row r="81" spans="5:13">
      <c r="E81" s="52">
        <v>4.22</v>
      </c>
      <c r="F81" s="19">
        <v>42.519485430559996</v>
      </c>
      <c r="I81" s="20">
        <v>0.27800000000000002</v>
      </c>
      <c r="J81" s="19">
        <f t="shared" si="0"/>
        <v>2.7800000000000002</v>
      </c>
      <c r="K81" s="20">
        <v>0.36499999999999999</v>
      </c>
      <c r="L81" s="19">
        <f t="shared" si="1"/>
        <v>3.65</v>
      </c>
      <c r="M81" s="53">
        <f t="shared" si="2"/>
        <v>22.155011042350001</v>
      </c>
    </row>
    <row r="82" spans="5:13">
      <c r="E82" s="52">
        <v>3.7800000000000002</v>
      </c>
      <c r="F82" s="19">
        <v>33.105117235050002</v>
      </c>
      <c r="I82" s="20">
        <v>0.43099999999999999</v>
      </c>
      <c r="J82" s="19">
        <f t="shared" si="0"/>
        <v>4.3099999999999996</v>
      </c>
      <c r="K82" s="20">
        <v>0.28299999999999997</v>
      </c>
      <c r="L82" s="19">
        <f t="shared" si="1"/>
        <v>2.8299999999999996</v>
      </c>
      <c r="M82" s="53">
        <f t="shared" si="2"/>
        <v>41.288631674292482</v>
      </c>
    </row>
    <row r="83" spans="5:13">
      <c r="E83" s="52">
        <v>2.8000000000000003</v>
      </c>
      <c r="F83" s="19">
        <v>14.778039360000003</v>
      </c>
      <c r="I83" s="20">
        <v>0.30070000000000002</v>
      </c>
      <c r="J83" s="19">
        <f t="shared" si="0"/>
        <v>3.0070000000000001</v>
      </c>
      <c r="K83" s="20">
        <v>0.31490000000000001</v>
      </c>
      <c r="L83" s="19">
        <f t="shared" si="1"/>
        <v>3.149</v>
      </c>
      <c r="M83" s="53">
        <f t="shared" si="2"/>
        <v>22.362946837674649</v>
      </c>
    </row>
    <row r="84" spans="5:13">
      <c r="E84" s="52">
        <v>3.74</v>
      </c>
      <c r="F84" s="19">
        <v>34.056060820100008</v>
      </c>
      <c r="I84" s="20">
        <v>0.2228</v>
      </c>
      <c r="J84" s="19">
        <f t="shared" si="0"/>
        <v>2.2279999999999998</v>
      </c>
      <c r="K84" s="20">
        <v>0.35439999999999999</v>
      </c>
      <c r="L84" s="19">
        <f t="shared" si="1"/>
        <v>3.544</v>
      </c>
      <c r="M84" s="53">
        <f t="shared" si="2"/>
        <v>13.816995010180158</v>
      </c>
    </row>
    <row r="85" spans="5:13">
      <c r="E85" s="52">
        <v>2.88</v>
      </c>
      <c r="F85" s="19">
        <v>16.872298652159998</v>
      </c>
      <c r="I85" s="20">
        <v>0.2974</v>
      </c>
      <c r="J85" s="19">
        <f t="shared" si="0"/>
        <v>2.9740000000000002</v>
      </c>
      <c r="K85" s="20">
        <v>0.2944</v>
      </c>
      <c r="L85" s="19">
        <f t="shared" si="1"/>
        <v>2.944</v>
      </c>
      <c r="M85" s="53">
        <f t="shared" si="2"/>
        <v>20.450750416682244</v>
      </c>
    </row>
    <row r="86" spans="5:13">
      <c r="E86" s="52">
        <v>3.3800000000000003</v>
      </c>
      <c r="F86" s="19">
        <v>25.841362173120004</v>
      </c>
      <c r="I86" s="20">
        <v>0.26100000000000001</v>
      </c>
      <c r="J86" s="19">
        <f t="shared" si="0"/>
        <v>2.6100000000000003</v>
      </c>
      <c r="K86" s="20">
        <v>0.32</v>
      </c>
      <c r="L86" s="19">
        <f t="shared" si="1"/>
        <v>3.2</v>
      </c>
      <c r="M86" s="53">
        <f t="shared" si="2"/>
        <v>17.120660191200006</v>
      </c>
    </row>
    <row r="87" spans="5:13">
      <c r="E87" s="52">
        <v>2.08</v>
      </c>
      <c r="F87" s="19">
        <v>7.3055790496000004</v>
      </c>
      <c r="I87" s="20">
        <v>0.2571</v>
      </c>
      <c r="J87" s="19">
        <f t="shared" si="0"/>
        <v>2.5709999999999997</v>
      </c>
      <c r="K87" s="20">
        <v>0.40479999999999999</v>
      </c>
      <c r="L87" s="19">
        <f t="shared" si="1"/>
        <v>4.048</v>
      </c>
      <c r="M87" s="53">
        <f t="shared" si="2"/>
        <v>21.015231169652274</v>
      </c>
    </row>
    <row r="88" spans="5:13">
      <c r="E88" s="52">
        <v>2.13</v>
      </c>
      <c r="F88" s="19">
        <v>10.084053867232496</v>
      </c>
      <c r="I88" s="20">
        <v>0.40899999999999997</v>
      </c>
      <c r="J88" s="19">
        <f t="shared" si="0"/>
        <v>4.09</v>
      </c>
      <c r="K88" s="20">
        <v>0.218</v>
      </c>
      <c r="L88" s="19">
        <f t="shared" si="1"/>
        <v>2.1800000000000002</v>
      </c>
      <c r="M88" s="53">
        <f t="shared" si="2"/>
        <v>28.641293265054998</v>
      </c>
    </row>
    <row r="89" spans="5:13">
      <c r="E89" s="52">
        <v>3.04</v>
      </c>
      <c r="F89" s="19">
        <v>23.87990417344</v>
      </c>
      <c r="I89" s="20">
        <v>0.39100000000000001</v>
      </c>
      <c r="J89" s="19">
        <f t="shared" si="0"/>
        <v>3.91</v>
      </c>
      <c r="K89" s="20">
        <v>0.34300000000000003</v>
      </c>
      <c r="L89" s="19">
        <f t="shared" si="1"/>
        <v>3.43</v>
      </c>
      <c r="M89" s="53">
        <f t="shared" si="2"/>
        <v>41.184817832742503</v>
      </c>
    </row>
    <row r="90" spans="5:13">
      <c r="E90" s="52">
        <v>2.58</v>
      </c>
      <c r="F90" s="19">
        <v>14.481338175630004</v>
      </c>
      <c r="I90" s="20">
        <v>0.51</v>
      </c>
      <c r="J90" s="19">
        <f t="shared" si="0"/>
        <v>5.0999999999999996</v>
      </c>
      <c r="K90" s="20">
        <v>0.26900000000000002</v>
      </c>
      <c r="L90" s="19">
        <f t="shared" si="1"/>
        <v>2.6900000000000004</v>
      </c>
      <c r="M90" s="53">
        <f t="shared" si="2"/>
        <v>54.951828342750005</v>
      </c>
    </row>
    <row r="91" spans="5:13">
      <c r="E91" s="52">
        <v>4.22</v>
      </c>
      <c r="F91" s="19">
        <v>32.588947714869995</v>
      </c>
      <c r="I91" s="20">
        <v>0.38100000000000001</v>
      </c>
      <c r="J91" s="19">
        <f t="shared" si="0"/>
        <v>3.81</v>
      </c>
      <c r="K91" s="20">
        <v>0.24199999999999999</v>
      </c>
      <c r="L91" s="19">
        <f t="shared" si="1"/>
        <v>2.42</v>
      </c>
      <c r="M91" s="53">
        <f t="shared" si="2"/>
        <v>27.590198932394998</v>
      </c>
    </row>
    <row r="92" spans="5:13">
      <c r="E92" s="52">
        <v>3.7800000000000002</v>
      </c>
      <c r="F92" s="19">
        <v>21.658602123270004</v>
      </c>
      <c r="I92" s="20">
        <v>0.312</v>
      </c>
      <c r="J92" s="19">
        <f t="shared" si="0"/>
        <v>3.12</v>
      </c>
      <c r="K92" s="20">
        <v>0.19400000000000001</v>
      </c>
      <c r="L92" s="19">
        <f t="shared" si="1"/>
        <v>1.94</v>
      </c>
      <c r="M92" s="53">
        <f t="shared" si="2"/>
        <v>14.832024442560002</v>
      </c>
    </row>
    <row r="93" spans="5:13">
      <c r="E93" s="52">
        <v>4.91</v>
      </c>
      <c r="F93" s="19">
        <v>43.359870965727495</v>
      </c>
      <c r="I93" s="20">
        <v>0.32550000000000001</v>
      </c>
      <c r="J93" s="19">
        <f t="shared" si="0"/>
        <v>3.2549999999999999</v>
      </c>
      <c r="K93" s="20">
        <v>0.307</v>
      </c>
      <c r="L93" s="19">
        <f t="shared" si="1"/>
        <v>3.07</v>
      </c>
      <c r="M93" s="53">
        <f t="shared" si="2"/>
        <v>25.546409872633124</v>
      </c>
    </row>
    <row r="94" spans="5:13">
      <c r="E94" s="52">
        <v>4.33</v>
      </c>
      <c r="F94" s="19">
        <v>57.134316048469991</v>
      </c>
      <c r="I94" s="20">
        <v>0.33040000000000003</v>
      </c>
      <c r="J94" s="19">
        <f t="shared" si="0"/>
        <v>3.3040000000000003</v>
      </c>
      <c r="K94" s="20">
        <v>0.32050000000000001</v>
      </c>
      <c r="L94" s="19">
        <f t="shared" si="1"/>
        <v>3.2050000000000001</v>
      </c>
      <c r="M94" s="53">
        <f t="shared" si="2"/>
        <v>27.478791302328805</v>
      </c>
    </row>
    <row r="95" spans="5:13">
      <c r="E95" s="52">
        <v>4.18</v>
      </c>
      <c r="F95" s="19">
        <v>41.305565629789989</v>
      </c>
      <c r="I95" s="20">
        <v>0.37159999999999999</v>
      </c>
      <c r="J95" s="19">
        <f t="shared" si="0"/>
        <v>3.7159999999999997</v>
      </c>
      <c r="K95" s="20">
        <v>0.21790000000000001</v>
      </c>
      <c r="L95" s="19">
        <f t="shared" si="1"/>
        <v>2.1790000000000003</v>
      </c>
      <c r="M95" s="53">
        <f t="shared" si="2"/>
        <v>23.631873619756039</v>
      </c>
    </row>
    <row r="96" spans="5:13">
      <c r="E96" s="52">
        <v>4.66</v>
      </c>
      <c r="F96" s="19">
        <v>61.058253064580001</v>
      </c>
      <c r="I96" s="20">
        <v>0.2732</v>
      </c>
      <c r="J96" s="19">
        <f t="shared" si="0"/>
        <v>2.7320000000000002</v>
      </c>
      <c r="K96" s="20">
        <v>0.33660000000000001</v>
      </c>
      <c r="L96" s="19">
        <f t="shared" si="1"/>
        <v>3.3660000000000001</v>
      </c>
      <c r="M96" s="53">
        <f t="shared" si="2"/>
        <v>19.731723277994643</v>
      </c>
    </row>
    <row r="97" spans="5:13">
      <c r="E97" s="52">
        <v>3.79</v>
      </c>
      <c r="F97" s="19">
        <v>29.783234526540003</v>
      </c>
      <c r="I97" s="20">
        <v>0.3362</v>
      </c>
      <c r="J97" s="19">
        <f t="shared" si="0"/>
        <v>3.3620000000000001</v>
      </c>
      <c r="K97" s="20">
        <v>0.4294</v>
      </c>
      <c r="L97" s="19">
        <f t="shared" si="1"/>
        <v>4.2940000000000005</v>
      </c>
      <c r="M97" s="53">
        <f t="shared" si="2"/>
        <v>38.119480454957063</v>
      </c>
    </row>
    <row r="98" spans="5:13">
      <c r="E98" s="52">
        <v>3.62</v>
      </c>
      <c r="F98" s="19">
        <v>31.288175516960003</v>
      </c>
      <c r="I98" s="20">
        <v>0.39800000000000002</v>
      </c>
      <c r="J98" s="19">
        <f t="shared" si="0"/>
        <v>3.9800000000000004</v>
      </c>
      <c r="K98" s="20">
        <v>0.32600000000000001</v>
      </c>
      <c r="L98" s="19">
        <f t="shared" si="1"/>
        <v>3.2600000000000002</v>
      </c>
      <c r="M98" s="53">
        <f t="shared" si="2"/>
        <v>40.557694422340013</v>
      </c>
    </row>
    <row r="99" spans="5:13">
      <c r="E99" s="52">
        <v>4.1399999999999997</v>
      </c>
      <c r="F99" s="19">
        <v>44.691844650119997</v>
      </c>
      <c r="I99" s="20">
        <v>0.32100000000000001</v>
      </c>
      <c r="J99" s="19">
        <f t="shared" si="0"/>
        <v>3.21</v>
      </c>
      <c r="K99" s="20">
        <v>0.23699999999999999</v>
      </c>
      <c r="L99" s="19">
        <f t="shared" si="1"/>
        <v>2.37</v>
      </c>
      <c r="M99" s="53">
        <f t="shared" si="2"/>
        <v>19.1799700800075</v>
      </c>
    </row>
    <row r="100" spans="5:13">
      <c r="E100" s="52">
        <v>3.19</v>
      </c>
      <c r="F100" s="19">
        <v>21.739011119320001</v>
      </c>
      <c r="I100" s="20">
        <v>0.33500000000000002</v>
      </c>
      <c r="J100" s="19">
        <f t="shared" si="0"/>
        <v>3.35</v>
      </c>
      <c r="K100" s="20">
        <v>0.22600000000000001</v>
      </c>
      <c r="L100" s="19">
        <f t="shared" si="1"/>
        <v>2.2600000000000002</v>
      </c>
      <c r="M100" s="53">
        <f t="shared" si="2"/>
        <v>19.919918982875</v>
      </c>
    </row>
    <row r="101" spans="5:13">
      <c r="E101" s="52">
        <v>4.71</v>
      </c>
      <c r="F101" s="19">
        <v>77.185381491292503</v>
      </c>
      <c r="I101" s="20">
        <v>0.439</v>
      </c>
      <c r="J101" s="19">
        <f t="shared" si="0"/>
        <v>4.3899999999999997</v>
      </c>
      <c r="K101" s="20">
        <v>0.29599999999999999</v>
      </c>
      <c r="L101" s="19">
        <f t="shared" si="1"/>
        <v>2.96</v>
      </c>
      <c r="M101" s="53">
        <f t="shared" si="2"/>
        <v>44.803327112859996</v>
      </c>
    </row>
    <row r="102" spans="5:13">
      <c r="E102" s="52">
        <v>3.65</v>
      </c>
      <c r="F102" s="19">
        <v>21.031550969437504</v>
      </c>
      <c r="I102" s="20">
        <v>0.44</v>
      </c>
      <c r="J102" s="19">
        <f t="shared" si="0"/>
        <v>4.4000000000000004</v>
      </c>
      <c r="K102" s="20">
        <v>0.498</v>
      </c>
      <c r="L102" s="19">
        <f t="shared" si="1"/>
        <v>4.9800000000000004</v>
      </c>
      <c r="M102" s="53">
        <f t="shared" si="2"/>
        <v>75.722372088000014</v>
      </c>
    </row>
    <row r="103" spans="5:13">
      <c r="E103" s="52">
        <v>4.24</v>
      </c>
      <c r="F103" s="19">
        <v>55.489879037280005</v>
      </c>
      <c r="I103" s="20">
        <v>0.37640000000000001</v>
      </c>
      <c r="J103" s="19">
        <f t="shared" si="0"/>
        <v>3.7640000000000002</v>
      </c>
      <c r="K103" s="20">
        <v>0.3095</v>
      </c>
      <c r="L103" s="19">
        <f t="shared" si="1"/>
        <v>3.0949999999999998</v>
      </c>
      <c r="M103" s="53">
        <f t="shared" si="2"/>
        <v>34.438909994300197</v>
      </c>
    </row>
    <row r="104" spans="5:13">
      <c r="E104" s="52">
        <v>3.35</v>
      </c>
      <c r="F104" s="19">
        <v>36.754894760437494</v>
      </c>
      <c r="I104" s="20">
        <v>0.26050000000000001</v>
      </c>
      <c r="J104" s="19">
        <f t="shared" si="0"/>
        <v>2.605</v>
      </c>
      <c r="K104" s="20">
        <v>0.25490000000000002</v>
      </c>
      <c r="L104" s="19">
        <f t="shared" si="1"/>
        <v>2.5490000000000004</v>
      </c>
      <c r="M104" s="53">
        <f t="shared" si="2"/>
        <v>13.585474301270688</v>
      </c>
    </row>
    <row r="105" spans="5:13">
      <c r="E105" s="52">
        <v>2.88</v>
      </c>
      <c r="F105" s="19">
        <v>15.960282508800001</v>
      </c>
      <c r="I105" s="20">
        <v>0.35460000000000003</v>
      </c>
      <c r="J105" s="19">
        <f t="shared" si="0"/>
        <v>3.5460000000000003</v>
      </c>
      <c r="K105" s="20">
        <v>0.25290000000000001</v>
      </c>
      <c r="L105" s="19">
        <f t="shared" si="1"/>
        <v>2.5289999999999999</v>
      </c>
      <c r="M105" s="53">
        <f t="shared" si="2"/>
        <v>24.975592876637194</v>
      </c>
    </row>
    <row r="106" spans="5:13">
      <c r="E106" s="52">
        <v>3.01</v>
      </c>
      <c r="F106" s="19">
        <v>28.747750754589994</v>
      </c>
      <c r="I106" s="20">
        <v>0.19750000000000001</v>
      </c>
      <c r="J106" s="19">
        <f t="shared" si="0"/>
        <v>1.9750000000000001</v>
      </c>
      <c r="K106" s="20">
        <v>0.30890000000000001</v>
      </c>
      <c r="L106" s="19">
        <f t="shared" si="1"/>
        <v>3.089</v>
      </c>
      <c r="M106" s="53">
        <f t="shared" si="2"/>
        <v>9.463278530298437</v>
      </c>
    </row>
    <row r="107" spans="5:13">
      <c r="E107" s="52">
        <v>2.6500000000000004</v>
      </c>
      <c r="F107" s="19">
        <v>15.057189266437504</v>
      </c>
      <c r="I107" s="20">
        <v>0.3231</v>
      </c>
      <c r="J107" s="19">
        <f t="shared" si="0"/>
        <v>3.2309999999999999</v>
      </c>
      <c r="K107" s="20">
        <v>0.25409999999999999</v>
      </c>
      <c r="L107" s="19">
        <f t="shared" si="1"/>
        <v>2.5409999999999999</v>
      </c>
      <c r="M107" s="53">
        <f t="shared" si="2"/>
        <v>20.833781046764646</v>
      </c>
    </row>
    <row r="108" spans="5:13">
      <c r="E108" s="52">
        <v>4.0699999999999994</v>
      </c>
      <c r="F108" s="19">
        <v>42.412701215664988</v>
      </c>
      <c r="I108" s="20">
        <v>0.41299999999999998</v>
      </c>
      <c r="J108" s="19">
        <f t="shared" si="0"/>
        <v>4.13</v>
      </c>
      <c r="K108" s="20">
        <v>0.33</v>
      </c>
      <c r="L108" s="19">
        <f t="shared" si="1"/>
        <v>3.3000000000000003</v>
      </c>
      <c r="M108" s="53">
        <f t="shared" si="2"/>
        <v>44.208273838574996</v>
      </c>
    </row>
    <row r="109" spans="5:13">
      <c r="E109" s="52">
        <v>3.81</v>
      </c>
      <c r="F109" s="19">
        <v>25.424026288942496</v>
      </c>
      <c r="I109" s="20">
        <v>0.23899999999999999</v>
      </c>
      <c r="J109" s="19">
        <f t="shared" si="0"/>
        <v>2.3899999999999997</v>
      </c>
      <c r="K109" s="20">
        <v>0.21</v>
      </c>
      <c r="L109" s="19">
        <f t="shared" si="1"/>
        <v>2.1</v>
      </c>
      <c r="M109" s="53">
        <f t="shared" si="2"/>
        <v>9.4211650254749983</v>
      </c>
    </row>
    <row r="110" spans="5:13">
      <c r="E110" s="52">
        <v>3.7800000000000002</v>
      </c>
      <c r="F110" s="19">
        <v>41.409451727910003</v>
      </c>
      <c r="I110" s="20">
        <v>0.49</v>
      </c>
      <c r="J110" s="19">
        <f t="shared" si="0"/>
        <v>4.9000000000000004</v>
      </c>
      <c r="K110" s="20">
        <v>0.30099999999999999</v>
      </c>
      <c r="L110" s="19">
        <f t="shared" si="1"/>
        <v>3.01</v>
      </c>
      <c r="M110" s="53">
        <f t="shared" si="2"/>
        <v>56.76075586475001</v>
      </c>
    </row>
    <row r="111" spans="5:13">
      <c r="E111" s="52">
        <v>4.0999999999999996</v>
      </c>
      <c r="F111" s="19">
        <v>39.343545285499992</v>
      </c>
      <c r="I111" s="20">
        <v>0.40100000000000002</v>
      </c>
      <c r="J111" s="19">
        <f t="shared" si="0"/>
        <v>4.01</v>
      </c>
      <c r="K111" s="20">
        <v>0.34</v>
      </c>
      <c r="L111" s="19">
        <f t="shared" si="1"/>
        <v>3.4000000000000004</v>
      </c>
      <c r="M111" s="53">
        <f t="shared" si="2"/>
        <v>42.939519155150002</v>
      </c>
    </row>
    <row r="112" spans="5:13">
      <c r="E112" s="52">
        <v>4.87</v>
      </c>
      <c r="F112" s="19">
        <v>39.489651211630012</v>
      </c>
      <c r="I112" s="20">
        <v>0.42699999999999999</v>
      </c>
      <c r="J112" s="19">
        <f t="shared" si="0"/>
        <v>4.2699999999999996</v>
      </c>
      <c r="K112" s="20">
        <v>0.373</v>
      </c>
      <c r="L112" s="19">
        <f t="shared" si="1"/>
        <v>3.73</v>
      </c>
      <c r="M112" s="53">
        <f t="shared" si="2"/>
        <v>53.413876310007488</v>
      </c>
    </row>
    <row r="113" spans="5:13">
      <c r="E113" s="52">
        <v>2.9870000000000001</v>
      </c>
      <c r="F113" s="19">
        <v>23.601088997133818</v>
      </c>
      <c r="I113" s="20">
        <v>0.3543</v>
      </c>
      <c r="J113" s="19">
        <f t="shared" si="0"/>
        <v>3.5430000000000001</v>
      </c>
      <c r="K113" s="20">
        <v>0.38740000000000002</v>
      </c>
      <c r="L113" s="19">
        <f t="shared" si="1"/>
        <v>3.8740000000000001</v>
      </c>
      <c r="M113" s="53">
        <f t="shared" si="2"/>
        <v>38.193673885877843</v>
      </c>
    </row>
    <row r="114" spans="5:13">
      <c r="E114" s="52">
        <v>3.4279999999999999</v>
      </c>
      <c r="F114" s="19">
        <v>24.356256063553964</v>
      </c>
      <c r="I114" s="20">
        <v>0.32819999999999999</v>
      </c>
      <c r="J114" s="19">
        <f t="shared" si="0"/>
        <v>3.282</v>
      </c>
      <c r="K114" s="20">
        <v>0.39090000000000003</v>
      </c>
      <c r="L114" s="19">
        <f t="shared" si="1"/>
        <v>3.9090000000000003</v>
      </c>
      <c r="M114" s="53">
        <f t="shared" si="2"/>
        <v>33.069858633268105</v>
      </c>
    </row>
    <row r="115" spans="5:13">
      <c r="E115" s="52">
        <v>3.1619999999999999</v>
      </c>
      <c r="F115" s="19">
        <v>36.082677893944052</v>
      </c>
      <c r="I115" s="20">
        <v>0.31559999999999999</v>
      </c>
      <c r="J115" s="19">
        <f t="shared" si="0"/>
        <v>3.1559999999999997</v>
      </c>
      <c r="K115" s="20">
        <v>0.28699999999999998</v>
      </c>
      <c r="L115" s="19">
        <f t="shared" si="1"/>
        <v>2.8699999999999997</v>
      </c>
      <c r="M115" s="53">
        <f t="shared" si="2"/>
        <v>22.451501991517191</v>
      </c>
    </row>
    <row r="116" spans="5:13">
      <c r="E116" s="52">
        <v>3.1819999999999999</v>
      </c>
      <c r="F116" s="19">
        <v>39.013724158731733</v>
      </c>
      <c r="I116" s="20">
        <v>0.37569999999999998</v>
      </c>
      <c r="J116" s="19">
        <f t="shared" si="0"/>
        <v>3.7569999999999997</v>
      </c>
      <c r="K116" s="20">
        <v>0.3196</v>
      </c>
      <c r="L116" s="19">
        <f t="shared" si="1"/>
        <v>3.1959999999999997</v>
      </c>
      <c r="M116" s="53">
        <f t="shared" si="2"/>
        <v>35.430613733540078</v>
      </c>
    </row>
    <row r="117" spans="5:13">
      <c r="E117" s="52">
        <v>2.8170000000000002</v>
      </c>
      <c r="F117" s="19">
        <v>29.118301772611684</v>
      </c>
      <c r="I117" s="20">
        <v>0.35709999999999997</v>
      </c>
      <c r="J117" s="19">
        <f t="shared" si="0"/>
        <v>3.5709999999999997</v>
      </c>
      <c r="K117" s="20">
        <v>0.40600000000000003</v>
      </c>
      <c r="L117" s="19">
        <f t="shared" si="1"/>
        <v>4.0600000000000005</v>
      </c>
      <c r="M117" s="53">
        <f t="shared" si="2"/>
        <v>40.662609752467844</v>
      </c>
    </row>
    <row r="118" spans="5:13">
      <c r="E118" s="52">
        <v>5.6599999999999993</v>
      </c>
      <c r="F118" s="19">
        <v>134.10642520482995</v>
      </c>
      <c r="I118" s="20">
        <v>0.30840000000000001</v>
      </c>
      <c r="J118" s="19">
        <f t="shared" si="0"/>
        <v>3.0840000000000001</v>
      </c>
      <c r="K118" s="20">
        <v>0.38990000000000002</v>
      </c>
      <c r="L118" s="19">
        <f t="shared" si="1"/>
        <v>3.899</v>
      </c>
      <c r="M118" s="53">
        <f t="shared" si="2"/>
        <v>29.125372498959237</v>
      </c>
    </row>
    <row r="119" spans="5:13">
      <c r="E119" s="52">
        <v>3.4399999999999995</v>
      </c>
      <c r="F119" s="19">
        <v>20.168153287519996</v>
      </c>
      <c r="I119" s="20">
        <v>0.33939999999999998</v>
      </c>
      <c r="J119" s="19">
        <f t="shared" si="0"/>
        <v>3.3939999999999997</v>
      </c>
      <c r="K119" s="20">
        <v>0.25869999999999999</v>
      </c>
      <c r="L119" s="19">
        <f t="shared" si="1"/>
        <v>2.5869999999999997</v>
      </c>
      <c r="M119" s="53">
        <f t="shared" si="2"/>
        <v>23.40505247737396</v>
      </c>
    </row>
    <row r="120" spans="5:13">
      <c r="E120" s="52">
        <v>4.33</v>
      </c>
      <c r="F120" s="19">
        <v>76.719017168177487</v>
      </c>
      <c r="I120" s="20">
        <v>0.28470000000000001</v>
      </c>
      <c r="J120" s="19">
        <f t="shared" si="0"/>
        <v>2.847</v>
      </c>
      <c r="K120" s="20">
        <v>0.32540000000000002</v>
      </c>
      <c r="L120" s="19">
        <f t="shared" si="1"/>
        <v>3.2540000000000004</v>
      </c>
      <c r="M120" s="53">
        <f t="shared" si="2"/>
        <v>20.714859758362188</v>
      </c>
    </row>
    <row r="121" spans="5:13">
      <c r="E121" s="52">
        <v>3.2800000000000002</v>
      </c>
      <c r="F121" s="19">
        <v>26.869793075520004</v>
      </c>
      <c r="I121" s="20">
        <v>0.2959</v>
      </c>
      <c r="J121" s="19">
        <f t="shared" si="0"/>
        <v>2.9590000000000001</v>
      </c>
      <c r="K121" s="20">
        <v>0.2399</v>
      </c>
      <c r="L121" s="19">
        <f t="shared" si="1"/>
        <v>2.399</v>
      </c>
      <c r="M121" s="53">
        <f t="shared" si="2"/>
        <v>16.497179233705804</v>
      </c>
    </row>
    <row r="122" spans="5:13">
      <c r="E122" s="52">
        <v>3.97</v>
      </c>
      <c r="F122" s="19">
        <v>54.96085727241001</v>
      </c>
      <c r="I122" s="20">
        <v>0.2631</v>
      </c>
      <c r="J122" s="19">
        <f t="shared" si="0"/>
        <v>2.6310000000000002</v>
      </c>
      <c r="K122" s="20">
        <v>0.1114</v>
      </c>
      <c r="L122" s="19">
        <f t="shared" si="1"/>
        <v>1.1139999999999999</v>
      </c>
      <c r="M122" s="53">
        <f t="shared" si="2"/>
        <v>6.0564258096132146</v>
      </c>
    </row>
    <row r="123" spans="5:13">
      <c r="E123" s="52">
        <v>3.5</v>
      </c>
      <c r="F123" s="19">
        <v>28.286090962499998</v>
      </c>
      <c r="I123" s="20">
        <v>0.34939999999999999</v>
      </c>
      <c r="J123" s="19">
        <f t="shared" si="0"/>
        <v>3.4939999999999998</v>
      </c>
      <c r="K123" s="20">
        <v>0.21190000000000001</v>
      </c>
      <c r="L123" s="19">
        <f t="shared" si="1"/>
        <v>2.1190000000000002</v>
      </c>
      <c r="M123" s="53">
        <f t="shared" si="2"/>
        <v>20.31731306218289</v>
      </c>
    </row>
    <row r="124" spans="5:13">
      <c r="E124" s="52">
        <v>3.79</v>
      </c>
      <c r="F124" s="19">
        <v>29.106342832755001</v>
      </c>
      <c r="I124" s="20">
        <v>0.28699999999999998</v>
      </c>
      <c r="J124" s="19">
        <f t="shared" si="0"/>
        <v>2.8699999999999997</v>
      </c>
      <c r="K124" s="20">
        <v>0.15920000000000001</v>
      </c>
      <c r="L124" s="19">
        <f t="shared" si="1"/>
        <v>1.5920000000000001</v>
      </c>
      <c r="M124" s="53">
        <f t="shared" si="2"/>
        <v>10.299031143057999</v>
      </c>
    </row>
    <row r="125" spans="5:13">
      <c r="E125" s="52">
        <v>4.16</v>
      </c>
      <c r="F125" s="19">
        <v>49.745896412160008</v>
      </c>
      <c r="I125" s="20">
        <v>0.44009999999999999</v>
      </c>
      <c r="J125" s="19">
        <f t="shared" si="0"/>
        <v>4.4009999999999998</v>
      </c>
      <c r="K125" s="20">
        <v>0.1198</v>
      </c>
      <c r="L125" s="19">
        <f t="shared" si="1"/>
        <v>1.198</v>
      </c>
      <c r="M125" s="53">
        <f t="shared" si="2"/>
        <v>18.224225044310202</v>
      </c>
    </row>
    <row r="126" spans="5:13">
      <c r="E126" s="52">
        <v>4.3899999999999997</v>
      </c>
      <c r="F126" s="19">
        <v>57.820509990245</v>
      </c>
      <c r="I126" s="20">
        <v>0.35060000000000002</v>
      </c>
      <c r="J126" s="19">
        <f t="shared" si="0"/>
        <v>3.5060000000000002</v>
      </c>
      <c r="K126" s="20">
        <v>0.221</v>
      </c>
      <c r="L126" s="19">
        <f t="shared" si="1"/>
        <v>2.21</v>
      </c>
      <c r="M126" s="53">
        <f t="shared" si="2"/>
        <v>21.335636900925099</v>
      </c>
    </row>
    <row r="127" spans="5:13">
      <c r="E127" s="52">
        <v>3.7800000000000002</v>
      </c>
      <c r="F127" s="19">
        <v>30.075157352520005</v>
      </c>
      <c r="I127" s="20">
        <v>0.28199999999999997</v>
      </c>
      <c r="J127" s="19">
        <f t="shared" si="0"/>
        <v>2.82</v>
      </c>
      <c r="K127" s="20">
        <v>0.2172</v>
      </c>
      <c r="L127" s="19">
        <f t="shared" si="1"/>
        <v>2.1720000000000002</v>
      </c>
      <c r="M127" s="53">
        <f t="shared" si="2"/>
        <v>13.565866911587998</v>
      </c>
    </row>
    <row r="128" spans="5:13">
      <c r="E128" s="52">
        <v>2.59</v>
      </c>
      <c r="F128" s="19">
        <v>7.5339907067424976</v>
      </c>
      <c r="I128" s="20">
        <v>0.27550000000000002</v>
      </c>
      <c r="J128" s="19">
        <f t="shared" si="0"/>
        <v>2.7550000000000003</v>
      </c>
      <c r="K128" s="20">
        <v>0.38300000000000001</v>
      </c>
      <c r="L128" s="19">
        <f t="shared" si="1"/>
        <v>3.83</v>
      </c>
      <c r="M128" s="53">
        <f t="shared" si="2"/>
        <v>22.831344907560627</v>
      </c>
    </row>
    <row r="129" spans="5:13">
      <c r="E129" s="52">
        <v>3.2</v>
      </c>
      <c r="F129" s="19">
        <v>18.175983104000004</v>
      </c>
      <c r="I129" s="20">
        <v>0.25059999999999999</v>
      </c>
      <c r="J129" s="19">
        <f t="shared" si="0"/>
        <v>2.5059999999999998</v>
      </c>
      <c r="K129" s="20">
        <v>0.42509999999999998</v>
      </c>
      <c r="L129" s="19">
        <f t="shared" si="1"/>
        <v>4.2509999999999994</v>
      </c>
      <c r="M129" s="53">
        <f t="shared" si="2"/>
        <v>20.967311765391802</v>
      </c>
    </row>
    <row r="130" spans="5:13">
      <c r="E130" s="52">
        <v>3.25</v>
      </c>
      <c r="F130" s="19">
        <v>25.136156114062498</v>
      </c>
      <c r="I130" s="20">
        <v>0.19900000000000001</v>
      </c>
      <c r="J130" s="19">
        <f t="shared" si="0"/>
        <v>1.9900000000000002</v>
      </c>
      <c r="K130" s="20">
        <v>0.2117</v>
      </c>
      <c r="L130" s="19">
        <f t="shared" si="1"/>
        <v>2.117</v>
      </c>
      <c r="M130" s="53">
        <f t="shared" si="2"/>
        <v>6.5844048383507507</v>
      </c>
    </row>
    <row r="131" spans="5:13">
      <c r="E131" s="52">
        <v>3.03</v>
      </c>
      <c r="F131" s="19">
        <v>15.719229878895</v>
      </c>
      <c r="I131" s="20">
        <v>0.33189999999999997</v>
      </c>
      <c r="J131" s="19">
        <f t="shared" si="0"/>
        <v>3.319</v>
      </c>
      <c r="K131" s="20">
        <v>0.29430000000000001</v>
      </c>
      <c r="L131" s="19">
        <f t="shared" si="1"/>
        <v>2.9430000000000001</v>
      </c>
      <c r="M131" s="53">
        <f t="shared" si="2"/>
        <v>25.462103634442641</v>
      </c>
    </row>
    <row r="132" spans="5:13">
      <c r="E132" s="52">
        <v>3.08</v>
      </c>
      <c r="F132" s="19">
        <v>35.315819560560001</v>
      </c>
      <c r="I132" s="20">
        <v>0.27260000000000001</v>
      </c>
      <c r="J132" s="19">
        <f t="shared" si="0"/>
        <v>2.726</v>
      </c>
      <c r="K132" s="20">
        <v>0.34460000000000002</v>
      </c>
      <c r="L132" s="19">
        <f t="shared" si="1"/>
        <v>3.4460000000000002</v>
      </c>
      <c r="M132" s="53">
        <f t="shared" si="2"/>
        <v>20.112056974798662</v>
      </c>
    </row>
    <row r="133" spans="5:13">
      <c r="E133" s="52">
        <v>3.61</v>
      </c>
      <c r="F133" s="19">
        <v>34.083811269967498</v>
      </c>
      <c r="I133" s="20">
        <v>0.40870000000000001</v>
      </c>
      <c r="J133" s="19">
        <f t="shared" si="0"/>
        <v>4.0869999999999997</v>
      </c>
      <c r="K133" s="20">
        <v>0.31469999999999998</v>
      </c>
      <c r="L133" s="19">
        <f t="shared" si="1"/>
        <v>3.1469999999999998</v>
      </c>
      <c r="M133" s="53">
        <f t="shared" si="2"/>
        <v>41.285308377083084</v>
      </c>
    </row>
    <row r="134" spans="5:13">
      <c r="E134" s="52">
        <v>3.62</v>
      </c>
      <c r="F134" s="19">
        <v>36.228413756479995</v>
      </c>
      <c r="I134" s="20">
        <v>0.33500000000000002</v>
      </c>
      <c r="J134" s="19">
        <f t="shared" si="0"/>
        <v>3.35</v>
      </c>
      <c r="K134" s="20">
        <v>0.31850000000000001</v>
      </c>
      <c r="L134" s="19">
        <f t="shared" si="1"/>
        <v>3.1850000000000001</v>
      </c>
      <c r="M134" s="53">
        <f t="shared" si="2"/>
        <v>28.072983168343747</v>
      </c>
    </row>
    <row r="135" spans="5:13">
      <c r="E135" s="52">
        <v>3.8600000000000003</v>
      </c>
      <c r="F135" s="19">
        <v>31.361651023880007</v>
      </c>
      <c r="I135" s="20">
        <v>0.3599</v>
      </c>
      <c r="J135" s="19">
        <f t="shared" si="0"/>
        <v>3.5990000000000002</v>
      </c>
      <c r="K135" s="20">
        <v>0.36880000000000002</v>
      </c>
      <c r="L135" s="19">
        <f t="shared" si="1"/>
        <v>3.6880000000000002</v>
      </c>
      <c r="M135" s="53">
        <f t="shared" si="2"/>
        <v>37.518383666289978</v>
      </c>
    </row>
    <row r="136" spans="5:13">
      <c r="E136" s="52">
        <v>3.18</v>
      </c>
      <c r="F136" s="19">
        <v>20.332169418239999</v>
      </c>
      <c r="I136" s="20">
        <v>0.29360000000000003</v>
      </c>
      <c r="J136" s="19">
        <f t="shared" si="0"/>
        <v>2.9360000000000004</v>
      </c>
      <c r="K136" s="20">
        <v>0.17599999999999999</v>
      </c>
      <c r="L136" s="19">
        <f t="shared" si="1"/>
        <v>1.7599999999999998</v>
      </c>
      <c r="M136" s="53">
        <f t="shared" si="2"/>
        <v>11.9155552527616</v>
      </c>
    </row>
    <row r="137" spans="5:13">
      <c r="E137" s="52">
        <v>2.92</v>
      </c>
      <c r="F137" s="19">
        <v>18.147821891239996</v>
      </c>
      <c r="I137" s="20">
        <v>0.38419999999999999</v>
      </c>
      <c r="J137" s="19">
        <f t="shared" si="0"/>
        <v>3.8419999999999996</v>
      </c>
      <c r="K137" s="20">
        <v>0.26019999999999999</v>
      </c>
      <c r="L137" s="19">
        <f t="shared" si="1"/>
        <v>2.6019999999999999</v>
      </c>
      <c r="M137" s="53">
        <f t="shared" si="2"/>
        <v>30.165569428740373</v>
      </c>
    </row>
    <row r="138" spans="5:13">
      <c r="E138" s="52">
        <v>3.3289999999999997</v>
      </c>
      <c r="F138" s="19">
        <v>17.442744609098188</v>
      </c>
      <c r="I138" s="20">
        <v>0.27710000000000001</v>
      </c>
      <c r="J138" s="19">
        <f t="shared" si="0"/>
        <v>2.7709999999999999</v>
      </c>
      <c r="K138" s="20">
        <v>0.2356</v>
      </c>
      <c r="L138" s="19">
        <f t="shared" si="1"/>
        <v>2.3559999999999999</v>
      </c>
      <c r="M138" s="53">
        <f t="shared" si="2"/>
        <v>14.208160428640907</v>
      </c>
    </row>
    <row r="139" spans="5:13">
      <c r="E139" s="52">
        <v>4.4619999999999997</v>
      </c>
      <c r="F139" s="19">
        <v>63.641888104039275</v>
      </c>
      <c r="I139" s="20">
        <v>0.23730000000000001</v>
      </c>
      <c r="J139" s="19">
        <f t="shared" si="0"/>
        <v>2.3730000000000002</v>
      </c>
      <c r="K139" s="20">
        <v>0.23269999999999999</v>
      </c>
      <c r="L139" s="19">
        <f t="shared" si="1"/>
        <v>2.327</v>
      </c>
      <c r="M139" s="53">
        <f t="shared" si="2"/>
        <v>10.291563884435245</v>
      </c>
    </row>
    <row r="140" spans="5:13">
      <c r="E140" s="52">
        <v>3.8460000000000001</v>
      </c>
      <c r="F140" s="19">
        <v>44.169266468552216</v>
      </c>
      <c r="I140" s="20">
        <v>0.1888</v>
      </c>
      <c r="J140" s="19">
        <f t="shared" si="0"/>
        <v>1.8879999999999999</v>
      </c>
      <c r="K140" s="20">
        <v>0.26769999999999999</v>
      </c>
      <c r="L140" s="19">
        <f t="shared" si="1"/>
        <v>2.677</v>
      </c>
      <c r="M140" s="53">
        <f t="shared" si="2"/>
        <v>7.4944862240844801</v>
      </c>
    </row>
    <row r="141" spans="5:13">
      <c r="E141" s="52">
        <v>3.05</v>
      </c>
      <c r="F141" s="19">
        <v>33.52796935856874</v>
      </c>
      <c r="I141" s="20">
        <v>0.29310000000000003</v>
      </c>
      <c r="J141" s="19">
        <f t="shared" si="0"/>
        <v>2.931</v>
      </c>
      <c r="K141" s="20">
        <v>0.32650000000000001</v>
      </c>
      <c r="L141" s="19">
        <f t="shared" si="1"/>
        <v>3.2650000000000001</v>
      </c>
      <c r="M141" s="53">
        <f t="shared" si="2"/>
        <v>22.02948462380434</v>
      </c>
    </row>
    <row r="142" spans="5:13">
      <c r="E142" s="52">
        <v>2.9349999999999996</v>
      </c>
      <c r="F142" s="19">
        <v>31.405872398148869</v>
      </c>
      <c r="I142" s="20">
        <v>0.2155</v>
      </c>
      <c r="J142" s="19">
        <f t="shared" si="0"/>
        <v>2.1549999999999998</v>
      </c>
      <c r="K142" s="20">
        <v>0.17150000000000001</v>
      </c>
      <c r="L142" s="19">
        <f t="shared" si="1"/>
        <v>1.7150000000000001</v>
      </c>
      <c r="M142" s="53">
        <f t="shared" si="2"/>
        <v>6.2553006467678109</v>
      </c>
    </row>
    <row r="143" spans="5:13">
      <c r="E143" s="52">
        <v>5.45</v>
      </c>
      <c r="F143" s="19">
        <v>40.824471176562497</v>
      </c>
      <c r="I143" s="20">
        <v>0.375</v>
      </c>
      <c r="J143" s="19">
        <f t="shared" si="0"/>
        <v>3.75</v>
      </c>
      <c r="K143" s="20">
        <v>0.27810000000000001</v>
      </c>
      <c r="L143" s="19">
        <f t="shared" si="1"/>
        <v>2.7810000000000001</v>
      </c>
      <c r="M143" s="53">
        <f t="shared" si="2"/>
        <v>30.715178167968752</v>
      </c>
    </row>
    <row r="144" spans="5:13">
      <c r="E144" s="52">
        <v>4.47</v>
      </c>
      <c r="F144" s="19">
        <v>52.414449351884997</v>
      </c>
      <c r="I144" s="20">
        <v>0.40839999999999999</v>
      </c>
      <c r="J144" s="19">
        <f t="shared" si="0"/>
        <v>4.0839999999999996</v>
      </c>
      <c r="K144" s="20">
        <v>0.46329999999999999</v>
      </c>
      <c r="L144" s="19">
        <f t="shared" si="1"/>
        <v>4.633</v>
      </c>
      <c r="M144" s="53">
        <f t="shared" si="2"/>
        <v>60.690858603093062</v>
      </c>
    </row>
    <row r="145" spans="5:13">
      <c r="E145" s="52">
        <v>5.0600000000000005</v>
      </c>
      <c r="F145" s="19">
        <v>89.082885199330008</v>
      </c>
      <c r="I145" s="20">
        <v>0.30470000000000003</v>
      </c>
      <c r="J145" s="19">
        <f t="shared" si="0"/>
        <v>3.0470000000000002</v>
      </c>
      <c r="K145" s="20">
        <v>0.4244</v>
      </c>
      <c r="L145" s="19">
        <f t="shared" si="1"/>
        <v>4.2439999999999998</v>
      </c>
      <c r="M145" s="53">
        <f t="shared" si="2"/>
        <v>30.946376019600908</v>
      </c>
    </row>
    <row r="146" spans="5:13">
      <c r="E146" s="52">
        <v>4.41</v>
      </c>
      <c r="F146" s="19">
        <v>63.083640064567497</v>
      </c>
      <c r="I146" s="20">
        <v>0.2833</v>
      </c>
      <c r="J146" s="19">
        <f t="shared" si="0"/>
        <v>2.8330000000000002</v>
      </c>
      <c r="K146" s="20">
        <v>0.35610000000000003</v>
      </c>
      <c r="L146" s="19">
        <f t="shared" si="1"/>
        <v>3.5610000000000004</v>
      </c>
      <c r="M146" s="53">
        <f t="shared" si="2"/>
        <v>22.446810348079783</v>
      </c>
    </row>
    <row r="147" spans="5:13">
      <c r="E147" s="52">
        <v>3.79</v>
      </c>
      <c r="F147" s="19">
        <v>40.6135016271</v>
      </c>
      <c r="I147" s="20">
        <v>0.28889999999999999</v>
      </c>
      <c r="J147" s="19">
        <f t="shared" si="0"/>
        <v>2.8889999999999998</v>
      </c>
      <c r="K147" s="20">
        <v>0.20569999999999999</v>
      </c>
      <c r="L147" s="19">
        <f t="shared" si="1"/>
        <v>2.0569999999999999</v>
      </c>
      <c r="M147" s="53">
        <f t="shared" si="2"/>
        <v>13.484004535108054</v>
      </c>
    </row>
    <row r="148" spans="5:13">
      <c r="E148" s="52">
        <v>4.9990000000000006</v>
      </c>
      <c r="F148" s="19">
        <v>75.44651208916801</v>
      </c>
      <c r="I148" s="20">
        <v>0.29759999999999998</v>
      </c>
      <c r="J148" s="19">
        <f t="shared" si="0"/>
        <v>2.976</v>
      </c>
      <c r="K148" s="20">
        <v>0.31559999999999999</v>
      </c>
      <c r="L148" s="19">
        <f t="shared" si="1"/>
        <v>3.1559999999999997</v>
      </c>
      <c r="M148" s="53">
        <f t="shared" si="2"/>
        <v>21.952923440117758</v>
      </c>
    </row>
    <row r="149" spans="5:13">
      <c r="E149" s="52">
        <v>4.335</v>
      </c>
      <c r="F149" s="19">
        <v>65.752977910919057</v>
      </c>
      <c r="I149" s="20">
        <v>0.39950000000000002</v>
      </c>
      <c r="J149" s="19">
        <f t="shared" si="0"/>
        <v>3.9950000000000001</v>
      </c>
      <c r="K149" s="20">
        <v>0.37559999999999999</v>
      </c>
      <c r="L149" s="19">
        <f t="shared" si="1"/>
        <v>3.7559999999999998</v>
      </c>
      <c r="M149" s="53">
        <f t="shared" si="2"/>
        <v>47.081323788425252</v>
      </c>
    </row>
    <row r="150" spans="5:13">
      <c r="E150" s="52">
        <v>4.2439999999999998</v>
      </c>
      <c r="F150" s="19">
        <v>55.566333877359682</v>
      </c>
      <c r="I150" s="20">
        <v>0.39879999999999999</v>
      </c>
      <c r="J150" s="19">
        <f t="shared" si="0"/>
        <v>3.988</v>
      </c>
      <c r="K150" s="20">
        <v>0.32169999999999999</v>
      </c>
      <c r="L150" s="19">
        <f t="shared" si="1"/>
        <v>3.2169999999999996</v>
      </c>
      <c r="M150" s="53">
        <f t="shared" si="2"/>
        <v>40.183788073101077</v>
      </c>
    </row>
    <row r="151" spans="5:13">
      <c r="E151" s="52">
        <v>3.8040000000000003</v>
      </c>
      <c r="F151" s="19">
        <v>34.345116279187927</v>
      </c>
      <c r="I151" s="20">
        <v>0.37909999999999999</v>
      </c>
      <c r="J151" s="19">
        <f t="shared" si="0"/>
        <v>3.7909999999999999</v>
      </c>
      <c r="K151" s="20">
        <v>0.34820000000000001</v>
      </c>
      <c r="L151" s="19">
        <f t="shared" si="1"/>
        <v>3.4820000000000002</v>
      </c>
      <c r="M151" s="53">
        <f t="shared" si="2"/>
        <v>39.303013466783689</v>
      </c>
    </row>
    <row r="152" spans="5:13">
      <c r="E152" s="52">
        <v>3.7240000000000002</v>
      </c>
      <c r="F152" s="19">
        <v>40.561922550091047</v>
      </c>
      <c r="I152" s="20">
        <v>0.38109999999999999</v>
      </c>
      <c r="J152" s="19">
        <f t="shared" si="0"/>
        <v>3.8109999999999999</v>
      </c>
      <c r="K152" s="20">
        <v>0.31909999999999999</v>
      </c>
      <c r="L152" s="19">
        <f t="shared" si="1"/>
        <v>3.1909999999999998</v>
      </c>
      <c r="M152" s="53">
        <f t="shared" si="2"/>
        <v>36.399399277635119</v>
      </c>
    </row>
    <row r="153" spans="5:13">
      <c r="E153" s="52">
        <v>3.2790000000000004</v>
      </c>
      <c r="F153" s="19">
        <v>24.151181459540854</v>
      </c>
      <c r="I153" s="20">
        <v>0.29909999999999998</v>
      </c>
      <c r="J153" s="19">
        <f t="shared" si="0"/>
        <v>2.9909999999999997</v>
      </c>
      <c r="K153" s="20">
        <v>0.1787</v>
      </c>
      <c r="L153" s="19">
        <f t="shared" si="1"/>
        <v>1.7869999999999999</v>
      </c>
      <c r="M153" s="53">
        <f t="shared" si="2"/>
        <v>12.555872388476928</v>
      </c>
    </row>
    <row r="154" spans="5:13">
      <c r="E154" s="52">
        <v>3.5999999999999996</v>
      </c>
      <c r="F154" s="19">
        <v>27.737098109999994</v>
      </c>
      <c r="I154" s="20">
        <v>0.29620000000000002</v>
      </c>
      <c r="J154" s="19">
        <f t="shared" si="0"/>
        <v>2.9620000000000002</v>
      </c>
      <c r="K154" s="20">
        <v>0.1754</v>
      </c>
      <c r="L154" s="19">
        <f t="shared" si="1"/>
        <v>1.754</v>
      </c>
      <c r="M154" s="53">
        <f t="shared" si="2"/>
        <v>12.086184285918462</v>
      </c>
    </row>
    <row r="155" spans="5:13">
      <c r="E155" s="52">
        <v>3.1340000000000003</v>
      </c>
      <c r="F155" s="19">
        <v>22.309291976278928</v>
      </c>
      <c r="I155" s="20">
        <v>0.37619999999999998</v>
      </c>
      <c r="J155" s="19">
        <f t="shared" si="0"/>
        <v>3.7619999999999996</v>
      </c>
      <c r="K155" s="20">
        <v>0.21240000000000001</v>
      </c>
      <c r="L155" s="19">
        <f t="shared" si="1"/>
        <v>2.1240000000000001</v>
      </c>
      <c r="M155" s="53">
        <f t="shared" si="2"/>
        <v>23.609218382762755</v>
      </c>
    </row>
    <row r="156" spans="5:13">
      <c r="E156" s="52">
        <v>3.1630000000000003</v>
      </c>
      <c r="F156" s="19">
        <v>20.547528503279167</v>
      </c>
      <c r="I156" s="20">
        <v>0.32140000000000002</v>
      </c>
      <c r="J156" s="19">
        <f t="shared" si="0"/>
        <v>3.2140000000000004</v>
      </c>
      <c r="K156" s="20">
        <v>0.2059</v>
      </c>
      <c r="L156" s="19">
        <f t="shared" si="1"/>
        <v>2.0590000000000002</v>
      </c>
      <c r="M156" s="53">
        <f t="shared" si="2"/>
        <v>16.704658669100699</v>
      </c>
    </row>
    <row r="157" spans="5:13">
      <c r="E157" s="52">
        <v>3.1890000000000001</v>
      </c>
      <c r="F157" s="19">
        <v>25.67109686539937</v>
      </c>
      <c r="I157" s="20">
        <v>0.31369999999999998</v>
      </c>
      <c r="J157" s="19">
        <f t="shared" si="0"/>
        <v>3.1369999999999996</v>
      </c>
      <c r="K157" s="20">
        <v>0.1714</v>
      </c>
      <c r="L157" s="19">
        <f t="shared" si="1"/>
        <v>1.714</v>
      </c>
      <c r="M157" s="53">
        <f t="shared" si="2"/>
        <v>13.247360945341232</v>
      </c>
    </row>
    <row r="158" spans="5:13">
      <c r="E158" s="52">
        <v>3.165</v>
      </c>
      <c r="F158" s="19">
        <v>16.694842367451376</v>
      </c>
      <c r="I158" s="20">
        <v>0.40160000000000001</v>
      </c>
      <c r="J158" s="19">
        <f t="shared" si="0"/>
        <v>4.016</v>
      </c>
      <c r="K158" s="20">
        <v>0.31969999999999998</v>
      </c>
      <c r="L158" s="19">
        <f t="shared" si="1"/>
        <v>3.1970000000000001</v>
      </c>
      <c r="M158" s="53">
        <f t="shared" si="2"/>
        <v>40.496692937806721</v>
      </c>
    </row>
    <row r="159" spans="5:13">
      <c r="E159" s="52">
        <v>3.7610000000000001</v>
      </c>
      <c r="F159" s="19">
        <v>37.328063373207605</v>
      </c>
      <c r="I159" s="20">
        <v>0.37380000000000002</v>
      </c>
      <c r="J159" s="19">
        <f t="shared" si="0"/>
        <v>3.7380000000000004</v>
      </c>
      <c r="K159" s="20">
        <v>0.28000000000000003</v>
      </c>
      <c r="L159" s="19">
        <f t="shared" si="1"/>
        <v>2.8000000000000003</v>
      </c>
      <c r="M159" s="53">
        <f t="shared" si="2"/>
        <v>30.727423064772008</v>
      </c>
    </row>
    <row r="160" spans="5:13">
      <c r="E160" s="52">
        <v>2.8899999999999997</v>
      </c>
      <c r="F160" s="19">
        <v>30.535489430136245</v>
      </c>
      <c r="I160" s="20">
        <v>0.37619999999999998</v>
      </c>
      <c r="J160" s="19">
        <f t="shared" si="0"/>
        <v>3.7619999999999996</v>
      </c>
      <c r="K160" s="20">
        <v>0.33160000000000001</v>
      </c>
      <c r="L160" s="19">
        <f t="shared" si="1"/>
        <v>3.3159999999999998</v>
      </c>
      <c r="M160" s="53">
        <f t="shared" si="2"/>
        <v>36.858836232222828</v>
      </c>
    </row>
    <row r="161" spans="5:13">
      <c r="E161" s="52">
        <v>3.1139999999999999</v>
      </c>
      <c r="F161" s="19">
        <v>26.122867706571299</v>
      </c>
      <c r="I161" s="20">
        <v>0.40229999999999999</v>
      </c>
      <c r="J161" s="19">
        <f t="shared" si="0"/>
        <v>4.0229999999999997</v>
      </c>
      <c r="K161" s="20">
        <v>0.33829999999999999</v>
      </c>
      <c r="L161" s="19">
        <f t="shared" si="1"/>
        <v>3.383</v>
      </c>
      <c r="M161" s="53">
        <f t="shared" si="2"/>
        <v>43.002289385483778</v>
      </c>
    </row>
    <row r="162" spans="5:13">
      <c r="E162" s="52">
        <v>2.2320000000000002</v>
      </c>
      <c r="F162" s="19">
        <v>7.1015724887976015</v>
      </c>
      <c r="I162" s="20">
        <v>0.2888</v>
      </c>
      <c r="J162" s="19">
        <f t="shared" si="0"/>
        <v>2.8879999999999999</v>
      </c>
      <c r="K162" s="20">
        <v>0.18709999999999999</v>
      </c>
      <c r="L162" s="19">
        <f t="shared" si="1"/>
        <v>1.871</v>
      </c>
      <c r="M162" s="53">
        <f t="shared" si="2"/>
        <v>12.256251942075039</v>
      </c>
    </row>
    <row r="163" spans="5:13">
      <c r="E163" s="52">
        <v>5.13</v>
      </c>
      <c r="F163" s="19">
        <v>122.15513433440249</v>
      </c>
      <c r="I163" s="20">
        <v>0.32300000000000001</v>
      </c>
      <c r="J163" s="19">
        <f t="shared" si="0"/>
        <v>3.23</v>
      </c>
      <c r="K163" s="20">
        <v>0.3024</v>
      </c>
      <c r="L163" s="19">
        <f t="shared" si="1"/>
        <v>3.024</v>
      </c>
      <c r="M163" s="53">
        <f t="shared" si="2"/>
        <v>24.778576099116002</v>
      </c>
    </row>
    <row r="164" spans="5:13">
      <c r="E164" s="52">
        <v>4.4400000000000004</v>
      </c>
      <c r="F164" s="19">
        <v>67.196272757040006</v>
      </c>
      <c r="I164" s="20">
        <v>0.23430000000000001</v>
      </c>
      <c r="J164" s="19">
        <f t="shared" si="0"/>
        <v>2.343</v>
      </c>
      <c r="K164" s="20">
        <v>0.3281</v>
      </c>
      <c r="L164" s="19">
        <f t="shared" si="1"/>
        <v>3.2810000000000001</v>
      </c>
      <c r="M164" s="53">
        <f t="shared" si="2"/>
        <v>14.146217206166678</v>
      </c>
    </row>
    <row r="165" spans="5:13">
      <c r="E165" s="52">
        <v>4.2699999999999996</v>
      </c>
      <c r="F165" s="19">
        <v>68.306753350867481</v>
      </c>
      <c r="I165" s="20">
        <v>0.4284</v>
      </c>
      <c r="J165" s="19">
        <f t="shared" si="0"/>
        <v>4.2839999999999998</v>
      </c>
      <c r="K165" s="20">
        <v>0.28770000000000001</v>
      </c>
      <c r="L165" s="19">
        <f t="shared" si="1"/>
        <v>2.8770000000000002</v>
      </c>
      <c r="M165" s="53">
        <f t="shared" si="2"/>
        <v>41.469452414966518</v>
      </c>
    </row>
    <row r="166" spans="5:13">
      <c r="E166" s="52">
        <v>2.8100000000000005</v>
      </c>
      <c r="F166" s="19">
        <v>8.4341449916600038</v>
      </c>
      <c r="I166" s="20">
        <v>0.2903</v>
      </c>
      <c r="J166" s="19">
        <f t="shared" si="0"/>
        <v>2.903</v>
      </c>
      <c r="K166" s="20">
        <v>0.40389999999999998</v>
      </c>
      <c r="L166" s="19">
        <f t="shared" si="1"/>
        <v>4.0389999999999997</v>
      </c>
      <c r="M166" s="53">
        <f t="shared" si="2"/>
        <v>26.733599612753022</v>
      </c>
    </row>
    <row r="167" spans="5:13">
      <c r="E167" s="52">
        <v>2.9699999999999998</v>
      </c>
      <c r="F167" s="19">
        <v>11.223218748554999</v>
      </c>
      <c r="I167" s="20">
        <v>0.25219999999999998</v>
      </c>
      <c r="J167" s="19">
        <f t="shared" si="0"/>
        <v>2.5219999999999998</v>
      </c>
      <c r="K167" s="20">
        <v>0.20710000000000001</v>
      </c>
      <c r="L167" s="19">
        <f t="shared" si="1"/>
        <v>2.0710000000000002</v>
      </c>
      <c r="M167" s="53">
        <f t="shared" si="2"/>
        <v>10.345697549279688</v>
      </c>
    </row>
    <row r="168" spans="5:13">
      <c r="E168" s="52">
        <v>2.84</v>
      </c>
      <c r="F168" s="19">
        <v>22.741580452839997</v>
      </c>
      <c r="I168" s="20">
        <v>0.31850000000000001</v>
      </c>
      <c r="J168" s="19">
        <f t="shared" si="0"/>
        <v>3.1850000000000001</v>
      </c>
      <c r="K168" s="20">
        <v>0.22789999999999999</v>
      </c>
      <c r="L168" s="19">
        <f t="shared" si="1"/>
        <v>2.2789999999999999</v>
      </c>
      <c r="M168" s="53">
        <f t="shared" si="2"/>
        <v>18.157360367163061</v>
      </c>
    </row>
    <row r="169" spans="5:13">
      <c r="E169" s="52">
        <v>3.7409999999999997</v>
      </c>
      <c r="F169" s="19">
        <v>41.537640458626839</v>
      </c>
      <c r="I169" s="20">
        <v>0.3135</v>
      </c>
      <c r="J169" s="19">
        <f t="shared" si="0"/>
        <v>3.1349999999999998</v>
      </c>
      <c r="K169" s="20">
        <v>0.18160000000000001</v>
      </c>
      <c r="L169" s="19">
        <f t="shared" si="1"/>
        <v>1.8160000000000001</v>
      </c>
      <c r="M169" s="53">
        <f t="shared" si="2"/>
        <v>14.017819033498498</v>
      </c>
    </row>
    <row r="170" spans="5:13">
      <c r="E170" s="52">
        <v>4.6920000000000002</v>
      </c>
      <c r="F170" s="19">
        <v>56.280314328172203</v>
      </c>
      <c r="I170" s="20">
        <v>0.36620000000000003</v>
      </c>
      <c r="J170" s="19">
        <f t="shared" si="0"/>
        <v>3.6620000000000004</v>
      </c>
      <c r="K170" s="20">
        <v>0.2636</v>
      </c>
      <c r="L170" s="19">
        <f t="shared" si="1"/>
        <v>2.6360000000000001</v>
      </c>
      <c r="M170" s="53">
        <f t="shared" si="2"/>
        <v>27.763332887205646</v>
      </c>
    </row>
    <row r="171" spans="5:13">
      <c r="E171" s="52">
        <v>3.7789999999999999</v>
      </c>
      <c r="F171" s="19">
        <v>45.50386707588995</v>
      </c>
      <c r="I171" s="20">
        <v>0.2868</v>
      </c>
      <c r="J171" s="19">
        <f t="shared" si="0"/>
        <v>2.8679999999999999</v>
      </c>
      <c r="K171" s="20">
        <v>0.28949999999999998</v>
      </c>
      <c r="L171" s="19">
        <f t="shared" si="1"/>
        <v>2.8949999999999996</v>
      </c>
      <c r="M171" s="53">
        <f t="shared" si="2"/>
        <v>18.702358456285793</v>
      </c>
    </row>
    <row r="172" spans="5:13">
      <c r="E172" s="52">
        <v>3.6969999999999996</v>
      </c>
      <c r="F172" s="19">
        <v>48.595819487363826</v>
      </c>
      <c r="I172" s="20">
        <v>0.37640000000000001</v>
      </c>
      <c r="J172" s="19">
        <f t="shared" si="0"/>
        <v>3.7640000000000002</v>
      </c>
      <c r="K172" s="20">
        <v>0.33169999999999999</v>
      </c>
      <c r="L172" s="19">
        <f t="shared" si="1"/>
        <v>3.3170000000000002</v>
      </c>
      <c r="M172" s="53">
        <f t="shared" si="2"/>
        <v>36.909164604553723</v>
      </c>
    </row>
    <row r="173" spans="5:13">
      <c r="E173" s="52">
        <v>3.69</v>
      </c>
      <c r="F173" s="19">
        <v>30.371104555289996</v>
      </c>
      <c r="I173" s="20">
        <v>0.38319999999999999</v>
      </c>
      <c r="J173" s="19">
        <f t="shared" si="0"/>
        <v>3.8319999999999999</v>
      </c>
      <c r="K173" s="20">
        <v>0.315</v>
      </c>
      <c r="L173" s="19">
        <f t="shared" si="1"/>
        <v>3.15</v>
      </c>
      <c r="M173" s="53">
        <f t="shared" si="2"/>
        <v>36.328801379975992</v>
      </c>
    </row>
    <row r="174" spans="5:13">
      <c r="E174" s="52">
        <v>3.08</v>
      </c>
      <c r="F174" s="19">
        <v>16.093284863040001</v>
      </c>
      <c r="I174" s="20">
        <v>0.28270000000000001</v>
      </c>
      <c r="J174" s="19">
        <f t="shared" si="0"/>
        <v>2.827</v>
      </c>
      <c r="K174" s="20">
        <v>0.19900000000000001</v>
      </c>
      <c r="L174" s="19">
        <f t="shared" si="1"/>
        <v>1.9900000000000002</v>
      </c>
      <c r="M174" s="53">
        <f t="shared" si="2"/>
        <v>12.490913702987225</v>
      </c>
    </row>
    <row r="175" spans="5:13">
      <c r="E175" s="52">
        <v>3.21</v>
      </c>
      <c r="F175" s="19">
        <v>28.405778472922496</v>
      </c>
      <c r="I175" s="20">
        <v>0.32229999999999998</v>
      </c>
      <c r="J175" s="19">
        <f t="shared" si="0"/>
        <v>3.2229999999999999</v>
      </c>
      <c r="K175" s="20">
        <v>0.22289999999999999</v>
      </c>
      <c r="L175" s="19">
        <f t="shared" si="1"/>
        <v>2.2290000000000001</v>
      </c>
      <c r="M175" s="53">
        <f t="shared" si="2"/>
        <v>18.185288447241543</v>
      </c>
    </row>
    <row r="176" spans="5:13">
      <c r="E176" s="52">
        <v>2.7800000000000002</v>
      </c>
      <c r="F176" s="19">
        <v>22.155011042350001</v>
      </c>
      <c r="I176" s="20">
        <v>0.37230000000000002</v>
      </c>
      <c r="J176" s="19">
        <f t="shared" si="0"/>
        <v>3.7230000000000003</v>
      </c>
      <c r="K176" s="20">
        <v>0.24660000000000001</v>
      </c>
      <c r="L176" s="19">
        <f t="shared" si="1"/>
        <v>2.4660000000000002</v>
      </c>
      <c r="M176" s="53">
        <f t="shared" si="2"/>
        <v>26.845324577181319</v>
      </c>
    </row>
    <row r="177" spans="5:13">
      <c r="E177" s="52">
        <v>4.3099999999999996</v>
      </c>
      <c r="F177" s="19">
        <v>41.288631674292482</v>
      </c>
      <c r="I177" s="20">
        <v>0.27800000000000002</v>
      </c>
      <c r="J177" s="19">
        <f t="shared" si="0"/>
        <v>2.7800000000000002</v>
      </c>
      <c r="K177" s="20">
        <v>0.23269999999999999</v>
      </c>
      <c r="L177" s="19">
        <f t="shared" si="1"/>
        <v>2.327</v>
      </c>
      <c r="M177" s="53">
        <f t="shared" si="2"/>
        <v>14.124578272753002</v>
      </c>
    </row>
    <row r="178" spans="5:13">
      <c r="E178" s="52">
        <v>3.0070000000000001</v>
      </c>
      <c r="F178" s="19">
        <v>22.362946837674649</v>
      </c>
      <c r="I178" s="20">
        <v>0.23139999999999999</v>
      </c>
      <c r="J178" s="19">
        <f t="shared" si="0"/>
        <v>2.3140000000000001</v>
      </c>
      <c r="K178" s="20">
        <v>0.1822</v>
      </c>
      <c r="L178" s="19">
        <f t="shared" si="1"/>
        <v>1.8220000000000001</v>
      </c>
      <c r="M178" s="53">
        <f t="shared" si="2"/>
        <v>7.6623960603000194</v>
      </c>
    </row>
    <row r="179" spans="5:13">
      <c r="E179" s="52">
        <v>2.2279999999999998</v>
      </c>
      <c r="F179" s="19">
        <v>13.816995010180158</v>
      </c>
      <c r="I179" s="20">
        <v>0.44540000000000002</v>
      </c>
      <c r="J179" s="19">
        <f t="shared" si="0"/>
        <v>4.4540000000000006</v>
      </c>
      <c r="K179" s="20">
        <v>0.22209999999999999</v>
      </c>
      <c r="L179" s="19">
        <f t="shared" si="1"/>
        <v>2.2210000000000001</v>
      </c>
      <c r="M179" s="53">
        <f t="shared" si="2"/>
        <v>34.60497170537532</v>
      </c>
    </row>
    <row r="180" spans="5:13">
      <c r="E180" s="52">
        <v>2.9740000000000002</v>
      </c>
      <c r="F180" s="19">
        <v>20.450750416682244</v>
      </c>
      <c r="I180" s="20">
        <v>0.41739999999999999</v>
      </c>
      <c r="J180" s="19">
        <f t="shared" si="0"/>
        <v>4.1739999999999995</v>
      </c>
      <c r="K180" s="20">
        <v>0.30180000000000001</v>
      </c>
      <c r="L180" s="19">
        <f t="shared" si="1"/>
        <v>3.0180000000000002</v>
      </c>
      <c r="M180" s="53">
        <f t="shared" si="2"/>
        <v>41.296537460394774</v>
      </c>
    </row>
    <row r="181" spans="5:13">
      <c r="E181" s="52">
        <v>2.6100000000000003</v>
      </c>
      <c r="F181" s="19">
        <v>17.120660191200006</v>
      </c>
      <c r="I181" s="20">
        <v>0.317</v>
      </c>
      <c r="J181" s="19">
        <f t="shared" si="0"/>
        <v>3.17</v>
      </c>
      <c r="K181" s="20">
        <v>0.1895</v>
      </c>
      <c r="L181" s="19">
        <f t="shared" si="1"/>
        <v>1.895</v>
      </c>
      <c r="M181" s="53">
        <f t="shared" si="2"/>
        <v>14.95606187703625</v>
      </c>
    </row>
    <row r="182" spans="5:13">
      <c r="E182" s="52">
        <v>2.5709999999999997</v>
      </c>
      <c r="F182" s="19">
        <v>21.015231169652274</v>
      </c>
      <c r="I182" s="20">
        <v>0.3805</v>
      </c>
      <c r="J182" s="19">
        <f t="shared" si="0"/>
        <v>3.8050000000000002</v>
      </c>
      <c r="K182" s="20">
        <v>0.37</v>
      </c>
      <c r="L182" s="19">
        <f t="shared" si="1"/>
        <v>3.7</v>
      </c>
      <c r="M182" s="53">
        <f t="shared" si="2"/>
        <v>42.072717167768751</v>
      </c>
    </row>
    <row r="183" spans="5:13">
      <c r="E183" s="52">
        <v>4.09</v>
      </c>
      <c r="F183" s="19">
        <v>28.641293265054998</v>
      </c>
      <c r="I183" s="20">
        <v>0.46899999999999997</v>
      </c>
      <c r="J183" s="19">
        <f t="shared" si="0"/>
        <v>4.6899999999999995</v>
      </c>
      <c r="K183" s="20">
        <v>0.32529999999999998</v>
      </c>
      <c r="L183" s="19">
        <f t="shared" si="1"/>
        <v>3.2529999999999997</v>
      </c>
      <c r="M183" s="53">
        <f t="shared" si="2"/>
        <v>56.19779338253673</v>
      </c>
    </row>
    <row r="184" spans="5:13">
      <c r="E184" s="52">
        <v>3.91</v>
      </c>
      <c r="F184" s="19">
        <v>41.184817832742503</v>
      </c>
      <c r="I184" s="20">
        <v>0.45019999999999999</v>
      </c>
      <c r="J184" s="19">
        <f t="shared" si="0"/>
        <v>4.5019999999999998</v>
      </c>
      <c r="K184" s="20">
        <v>0.26800000000000002</v>
      </c>
      <c r="L184" s="19">
        <f t="shared" si="1"/>
        <v>2.68</v>
      </c>
      <c r="M184" s="53">
        <f t="shared" si="2"/>
        <v>42.661418319861198</v>
      </c>
    </row>
    <row r="185" spans="5:13">
      <c r="E185" s="52">
        <v>5.0999999999999996</v>
      </c>
      <c r="F185" s="19">
        <v>54.951828342750005</v>
      </c>
      <c r="I185" s="20">
        <v>0.35210000000000002</v>
      </c>
      <c r="J185" s="19">
        <f t="shared" si="0"/>
        <v>3.5210000000000004</v>
      </c>
      <c r="K185" s="20">
        <v>0.28989999999999999</v>
      </c>
      <c r="L185" s="19">
        <f t="shared" si="1"/>
        <v>2.899</v>
      </c>
      <c r="M185" s="53">
        <f t="shared" si="2"/>
        <v>28.227328667444954</v>
      </c>
    </row>
    <row r="186" spans="5:13">
      <c r="E186" s="52">
        <v>3.81</v>
      </c>
      <c r="F186" s="19">
        <v>27.590198932394998</v>
      </c>
      <c r="I186" s="20">
        <v>0.43569999999999998</v>
      </c>
      <c r="J186" s="19">
        <f t="shared" si="0"/>
        <v>4.3569999999999993</v>
      </c>
      <c r="K186" s="20">
        <v>0.31640000000000001</v>
      </c>
      <c r="L186" s="19">
        <f t="shared" si="1"/>
        <v>3.1640000000000001</v>
      </c>
      <c r="M186" s="53">
        <f t="shared" si="2"/>
        <v>47.173826913232794</v>
      </c>
    </row>
    <row r="187" spans="5:13">
      <c r="E187" s="52">
        <v>3.12</v>
      </c>
      <c r="F187" s="19">
        <v>14.832024442560002</v>
      </c>
      <c r="I187" s="20">
        <v>0.33450000000000002</v>
      </c>
      <c r="J187" s="19">
        <f t="shared" si="0"/>
        <v>3.3450000000000002</v>
      </c>
      <c r="K187" s="20">
        <v>0.16209999999999999</v>
      </c>
      <c r="L187" s="19">
        <f t="shared" si="1"/>
        <v>1.621</v>
      </c>
      <c r="M187" s="53">
        <f t="shared" si="2"/>
        <v>14.245076097411189</v>
      </c>
    </row>
    <row r="188" spans="5:13">
      <c r="E188" s="52">
        <v>3.2549999999999999</v>
      </c>
      <c r="F188" s="19">
        <v>25.546409872633124</v>
      </c>
      <c r="I188" s="20">
        <v>0.26829999999999998</v>
      </c>
      <c r="J188" s="19">
        <f t="shared" si="0"/>
        <v>2.6829999999999998</v>
      </c>
      <c r="K188" s="20">
        <v>0.14879999999999999</v>
      </c>
      <c r="L188" s="19">
        <f t="shared" si="1"/>
        <v>1.488</v>
      </c>
      <c r="M188" s="53">
        <f t="shared" si="2"/>
        <v>8.4126687933937188</v>
      </c>
    </row>
    <row r="189" spans="5:13">
      <c r="E189" s="52">
        <v>3.3040000000000003</v>
      </c>
      <c r="F189" s="19">
        <v>27.478791302328805</v>
      </c>
      <c r="I189" s="20">
        <v>0.29959999999999998</v>
      </c>
      <c r="J189" s="19">
        <f t="shared" si="0"/>
        <v>2.9959999999999996</v>
      </c>
      <c r="K189" s="20">
        <v>0.18720000000000001</v>
      </c>
      <c r="L189" s="19">
        <f t="shared" si="1"/>
        <v>1.8720000000000001</v>
      </c>
      <c r="M189" s="53">
        <f t="shared" si="2"/>
        <v>13.197114265345917</v>
      </c>
    </row>
    <row r="190" spans="5:13">
      <c r="E190" s="52">
        <v>3.7159999999999997</v>
      </c>
      <c r="F190" s="19">
        <v>23.631873619756039</v>
      </c>
      <c r="I190" s="20">
        <v>0.26640000000000003</v>
      </c>
      <c r="J190" s="19">
        <f t="shared" si="0"/>
        <v>2.6640000000000001</v>
      </c>
      <c r="K190" s="20">
        <v>0.1792</v>
      </c>
      <c r="L190" s="19">
        <f t="shared" si="1"/>
        <v>1.792</v>
      </c>
      <c r="M190" s="53">
        <f t="shared" si="2"/>
        <v>9.9884008020787221</v>
      </c>
    </row>
    <row r="191" spans="5:13">
      <c r="E191" s="52">
        <v>2.7320000000000002</v>
      </c>
      <c r="F191" s="19">
        <v>19.731723277994643</v>
      </c>
      <c r="I191" s="20">
        <v>0.32629999999999998</v>
      </c>
      <c r="J191" s="19">
        <f t="shared" si="0"/>
        <v>3.2629999999999999</v>
      </c>
      <c r="K191" s="20">
        <v>0.33689999999999998</v>
      </c>
      <c r="L191" s="19">
        <f t="shared" si="1"/>
        <v>3.3689999999999998</v>
      </c>
      <c r="M191" s="53">
        <f t="shared" si="2"/>
        <v>28.172453652548494</v>
      </c>
    </row>
    <row r="192" spans="5:13">
      <c r="E192" s="52">
        <v>3.3620000000000001</v>
      </c>
      <c r="F192" s="19">
        <v>38.119480454957063</v>
      </c>
      <c r="I192" s="20">
        <v>0.2893</v>
      </c>
      <c r="J192" s="19">
        <f t="shared" si="0"/>
        <v>2.8929999999999998</v>
      </c>
      <c r="K192" s="20">
        <v>0.16500000000000001</v>
      </c>
      <c r="L192" s="19">
        <f t="shared" si="1"/>
        <v>1.6500000000000001</v>
      </c>
      <c r="M192" s="53">
        <f t="shared" si="2"/>
        <v>10.846018129612874</v>
      </c>
    </row>
    <row r="193" spans="5:13">
      <c r="E193" s="52">
        <v>3.9800000000000004</v>
      </c>
      <c r="F193" s="19">
        <v>40.557694422340013</v>
      </c>
      <c r="I193" s="20">
        <v>0.27710000000000001</v>
      </c>
      <c r="J193" s="19">
        <f t="shared" si="0"/>
        <v>2.7709999999999999</v>
      </c>
      <c r="K193" s="20">
        <v>0.3483</v>
      </c>
      <c r="L193" s="19">
        <f t="shared" si="1"/>
        <v>3.4830000000000001</v>
      </c>
      <c r="M193" s="53">
        <f t="shared" si="2"/>
        <v>21.004678596331189</v>
      </c>
    </row>
    <row r="194" spans="5:13">
      <c r="E194" s="52">
        <v>3.21</v>
      </c>
      <c r="F194" s="19">
        <v>19.1799700800075</v>
      </c>
      <c r="I194" s="20">
        <v>0.42420000000000002</v>
      </c>
      <c r="J194" s="19">
        <f t="shared" si="0"/>
        <v>4.242</v>
      </c>
      <c r="K194" s="20">
        <v>0.41070000000000001</v>
      </c>
      <c r="L194" s="19">
        <f t="shared" si="1"/>
        <v>4.1070000000000002</v>
      </c>
      <c r="M194" s="53">
        <f t="shared" si="2"/>
        <v>58.043761073733329</v>
      </c>
    </row>
    <row r="195" spans="5:13">
      <c r="E195" s="52">
        <v>3.35</v>
      </c>
      <c r="F195" s="19">
        <v>19.919918982875</v>
      </c>
      <c r="I195" s="20">
        <v>0.37890000000000001</v>
      </c>
      <c r="J195" s="19">
        <f t="shared" si="0"/>
        <v>3.7890000000000001</v>
      </c>
      <c r="K195" s="20">
        <v>0.38800000000000001</v>
      </c>
      <c r="L195" s="19">
        <f t="shared" si="1"/>
        <v>3.88</v>
      </c>
      <c r="M195" s="53">
        <f t="shared" si="2"/>
        <v>43.7492337241383</v>
      </c>
    </row>
    <row r="196" spans="5:13">
      <c r="E196" s="52">
        <v>4.3899999999999997</v>
      </c>
      <c r="F196" s="19">
        <v>44.803327112859996</v>
      </c>
      <c r="I196" s="20">
        <v>0.3115</v>
      </c>
      <c r="J196" s="19">
        <f t="shared" si="0"/>
        <v>3.1150000000000002</v>
      </c>
      <c r="K196" s="20">
        <v>0.21379999999999999</v>
      </c>
      <c r="L196" s="19">
        <f t="shared" si="1"/>
        <v>2.1379999999999999</v>
      </c>
      <c r="M196" s="53">
        <f t="shared" si="2"/>
        <v>16.293459948532377</v>
      </c>
    </row>
    <row r="197" spans="5:13">
      <c r="E197" s="52">
        <v>4.4000000000000004</v>
      </c>
      <c r="F197" s="19">
        <v>75.722372088000014</v>
      </c>
      <c r="I197" s="20">
        <v>0.31640000000000001</v>
      </c>
      <c r="J197" s="19">
        <f t="shared" si="0"/>
        <v>3.1640000000000001</v>
      </c>
      <c r="K197" s="20">
        <v>0.26100000000000001</v>
      </c>
      <c r="L197" s="19">
        <f t="shared" si="1"/>
        <v>2.6100000000000003</v>
      </c>
      <c r="M197" s="53">
        <f t="shared" si="2"/>
        <v>20.521210323927605</v>
      </c>
    </row>
    <row r="198" spans="5:13">
      <c r="E198" s="52">
        <v>3.7640000000000002</v>
      </c>
      <c r="F198" s="19">
        <v>34.438909994300197</v>
      </c>
      <c r="I198" s="20">
        <v>0.39300000000000002</v>
      </c>
      <c r="J198" s="19">
        <f t="shared" si="0"/>
        <v>3.93</v>
      </c>
      <c r="K198" s="20">
        <v>0.29199999999999998</v>
      </c>
      <c r="L198" s="19">
        <f t="shared" si="1"/>
        <v>2.92</v>
      </c>
      <c r="M198" s="53">
        <f t="shared" si="2"/>
        <v>35.420726675430004</v>
      </c>
    </row>
    <row r="199" spans="5:13">
      <c r="E199" s="52">
        <v>2.605</v>
      </c>
      <c r="F199" s="19">
        <v>13.585474301270688</v>
      </c>
      <c r="I199" s="20">
        <v>0.36449999999999999</v>
      </c>
      <c r="J199" s="19">
        <f t="shared" si="0"/>
        <v>3.645</v>
      </c>
      <c r="K199" s="20">
        <v>0.2747</v>
      </c>
      <c r="L199" s="19">
        <f t="shared" si="1"/>
        <v>2.7469999999999999</v>
      </c>
      <c r="M199" s="53">
        <f t="shared" si="2"/>
        <v>28.664425322368309</v>
      </c>
    </row>
    <row r="200" spans="5:13">
      <c r="E200" s="52">
        <v>3.5460000000000003</v>
      </c>
      <c r="F200" s="19">
        <v>24.975592876637194</v>
      </c>
      <c r="I200" s="20">
        <v>0.31659999999999999</v>
      </c>
      <c r="J200" s="19">
        <f t="shared" si="0"/>
        <v>3.1659999999999999</v>
      </c>
      <c r="K200" s="20">
        <v>0.21690000000000001</v>
      </c>
      <c r="L200" s="19">
        <f t="shared" si="1"/>
        <v>2.169</v>
      </c>
      <c r="M200" s="53">
        <f t="shared" si="2"/>
        <v>17.075400061193189</v>
      </c>
    </row>
    <row r="201" spans="5:13">
      <c r="E201" s="52">
        <v>1.9750000000000001</v>
      </c>
      <c r="F201" s="19">
        <v>9.463278530298437</v>
      </c>
      <c r="I201" s="20">
        <v>0.2828</v>
      </c>
      <c r="J201" s="19">
        <f t="shared" si="0"/>
        <v>2.8279999999999998</v>
      </c>
      <c r="K201" s="20">
        <v>0.15859999999999999</v>
      </c>
      <c r="L201" s="19">
        <f t="shared" si="1"/>
        <v>1.5859999999999999</v>
      </c>
      <c r="M201" s="53">
        <f t="shared" si="2"/>
        <v>9.9621140127090371</v>
      </c>
    </row>
    <row r="202" spans="5:13">
      <c r="E202" s="52">
        <v>3.2309999999999999</v>
      </c>
      <c r="F202" s="19">
        <v>20.833781046764646</v>
      </c>
      <c r="I202" s="20">
        <v>0.2</v>
      </c>
      <c r="J202" s="19">
        <f t="shared" si="0"/>
        <v>2</v>
      </c>
      <c r="K202" s="20">
        <v>0.25790000000000002</v>
      </c>
      <c r="L202" s="19">
        <f t="shared" si="1"/>
        <v>2.5790000000000002</v>
      </c>
      <c r="M202" s="53">
        <f t="shared" si="2"/>
        <v>8.1021606100000003</v>
      </c>
    </row>
    <row r="203" spans="5:13">
      <c r="E203" s="52">
        <v>4.13</v>
      </c>
      <c r="F203" s="19">
        <v>44.208273838574996</v>
      </c>
      <c r="I203" s="20">
        <v>0.3357</v>
      </c>
      <c r="J203" s="19">
        <f t="shared" si="0"/>
        <v>3.3570000000000002</v>
      </c>
      <c r="K203" s="20">
        <v>0.30909999999999999</v>
      </c>
      <c r="L203" s="19">
        <f t="shared" si="1"/>
        <v>3.0909999999999997</v>
      </c>
      <c r="M203" s="53">
        <f t="shared" si="2"/>
        <v>27.358431946391452</v>
      </c>
    </row>
    <row r="204" spans="5:13">
      <c r="E204" s="52">
        <v>2.3899999999999997</v>
      </c>
      <c r="F204" s="19">
        <v>9.4211650254749983</v>
      </c>
      <c r="I204" s="20">
        <v>0.4546</v>
      </c>
      <c r="J204" s="19">
        <f t="shared" si="0"/>
        <v>4.5460000000000003</v>
      </c>
      <c r="K204" s="20">
        <v>0.4395</v>
      </c>
      <c r="L204" s="19">
        <f t="shared" si="1"/>
        <v>4.3949999999999996</v>
      </c>
      <c r="M204" s="53">
        <f t="shared" si="2"/>
        <v>71.335754121678448</v>
      </c>
    </row>
    <row r="205" spans="5:13">
      <c r="E205" s="52">
        <v>4.9000000000000004</v>
      </c>
      <c r="F205" s="19">
        <v>56.76075586475001</v>
      </c>
      <c r="I205" s="20">
        <v>0.3458</v>
      </c>
      <c r="J205" s="19">
        <f t="shared" si="0"/>
        <v>3.4580000000000002</v>
      </c>
      <c r="K205" s="20">
        <v>0.27510000000000001</v>
      </c>
      <c r="L205" s="19">
        <f t="shared" si="1"/>
        <v>2.7510000000000003</v>
      </c>
      <c r="M205" s="53">
        <f t="shared" si="2"/>
        <v>25.836285963723693</v>
      </c>
    </row>
    <row r="206" spans="5:13">
      <c r="E206" s="52">
        <v>4.01</v>
      </c>
      <c r="F206" s="19">
        <v>42.939519155150002</v>
      </c>
      <c r="I206" s="20">
        <v>0.30380000000000001</v>
      </c>
      <c r="J206" s="19">
        <f t="shared" si="0"/>
        <v>3.0380000000000003</v>
      </c>
      <c r="K206" s="20">
        <v>0.24790000000000001</v>
      </c>
      <c r="L206" s="19">
        <f t="shared" si="1"/>
        <v>2.4790000000000001</v>
      </c>
      <c r="M206" s="53">
        <f t="shared" si="2"/>
        <v>17.969731182851209</v>
      </c>
    </row>
    <row r="207" spans="5:13">
      <c r="E207" s="52">
        <v>4.2699999999999996</v>
      </c>
      <c r="F207" s="19">
        <v>53.413876310007488</v>
      </c>
      <c r="I207" s="20">
        <v>0.41</v>
      </c>
      <c r="J207" s="19">
        <f t="shared" si="0"/>
        <v>4.0999999999999996</v>
      </c>
      <c r="K207" s="20">
        <v>0.43730000000000002</v>
      </c>
      <c r="L207" s="19">
        <f t="shared" si="1"/>
        <v>4.3730000000000002</v>
      </c>
      <c r="M207" s="53">
        <f t="shared" si="2"/>
        <v>57.734672326674996</v>
      </c>
    </row>
    <row r="208" spans="5:13">
      <c r="E208" s="52">
        <v>3.5430000000000001</v>
      </c>
      <c r="F208" s="19">
        <v>38.193673885877843</v>
      </c>
      <c r="I208" s="20">
        <v>0.38059999999999999</v>
      </c>
      <c r="J208" s="19">
        <f t="shared" si="0"/>
        <v>3.806</v>
      </c>
      <c r="K208" s="20">
        <v>0.18340000000000001</v>
      </c>
      <c r="L208" s="19">
        <f t="shared" si="1"/>
        <v>1.8340000000000001</v>
      </c>
      <c r="M208" s="53">
        <f t="shared" si="2"/>
        <v>20.865385538768539</v>
      </c>
    </row>
    <row r="209" spans="5:13">
      <c r="E209" s="52">
        <v>3.282</v>
      </c>
      <c r="F209" s="19">
        <v>33.069858633268105</v>
      </c>
      <c r="I209" s="20">
        <v>0.35730000000000001</v>
      </c>
      <c r="J209" s="19">
        <f t="shared" si="0"/>
        <v>3.573</v>
      </c>
      <c r="K209" s="20">
        <v>0.25219999999999998</v>
      </c>
      <c r="L209" s="19">
        <f t="shared" si="1"/>
        <v>2.5219999999999998</v>
      </c>
      <c r="M209" s="53">
        <f t="shared" si="2"/>
        <v>25.287193345320851</v>
      </c>
    </row>
    <row r="210" spans="5:13">
      <c r="E210" s="52">
        <v>3.1559999999999997</v>
      </c>
      <c r="F210" s="19">
        <v>22.451501991517191</v>
      </c>
      <c r="I210" s="20">
        <v>0.4456</v>
      </c>
      <c r="J210" s="19">
        <f t="shared" si="0"/>
        <v>4.4559999999999995</v>
      </c>
      <c r="K210" s="20">
        <v>0.29399999999999998</v>
      </c>
      <c r="L210" s="19">
        <f t="shared" si="1"/>
        <v>2.94</v>
      </c>
      <c r="M210" s="53">
        <f t="shared" si="2"/>
        <v>45.84871933400639</v>
      </c>
    </row>
    <row r="211" spans="5:13">
      <c r="E211" s="52">
        <v>3.7569999999999997</v>
      </c>
      <c r="F211" s="19">
        <v>35.430613733540078</v>
      </c>
      <c r="I211" s="20">
        <v>0.2802</v>
      </c>
      <c r="J211" s="19">
        <f t="shared" si="0"/>
        <v>2.802</v>
      </c>
      <c r="K211" s="20">
        <v>0.17219999999999999</v>
      </c>
      <c r="L211" s="19">
        <f t="shared" si="1"/>
        <v>1.722</v>
      </c>
      <c r="M211" s="53">
        <f t="shared" si="2"/>
        <v>10.618396140961979</v>
      </c>
    </row>
    <row r="212" spans="5:13">
      <c r="E212" s="52">
        <v>3.5709999999999997</v>
      </c>
      <c r="F212" s="19">
        <v>40.662609752467844</v>
      </c>
      <c r="I212" s="20">
        <v>0.36149999999999999</v>
      </c>
      <c r="J212" s="19">
        <f t="shared" si="0"/>
        <v>3.6149999999999998</v>
      </c>
      <c r="K212" s="20">
        <v>0.21240000000000001</v>
      </c>
      <c r="L212" s="19">
        <f t="shared" si="1"/>
        <v>2.1240000000000001</v>
      </c>
      <c r="M212" s="53">
        <f t="shared" si="2"/>
        <v>21.800207643185249</v>
      </c>
    </row>
    <row r="213" spans="5:13">
      <c r="E213" s="52">
        <v>3.0840000000000001</v>
      </c>
      <c r="F213" s="19">
        <v>29.125372498959237</v>
      </c>
      <c r="I213" s="20">
        <v>0.46139999999999998</v>
      </c>
      <c r="J213" s="19">
        <f t="shared" si="0"/>
        <v>4.6139999999999999</v>
      </c>
      <c r="K213" s="20">
        <v>0.2838</v>
      </c>
      <c r="L213" s="19">
        <f t="shared" si="1"/>
        <v>2.8380000000000001</v>
      </c>
      <c r="M213" s="53">
        <f t="shared" si="2"/>
        <v>47.452280181512577</v>
      </c>
    </row>
    <row r="214" spans="5:13">
      <c r="E214" s="52">
        <v>3.3939999999999997</v>
      </c>
      <c r="F214" s="19">
        <v>23.40505247737396</v>
      </c>
      <c r="I214" s="20">
        <v>0.40639999999999998</v>
      </c>
      <c r="J214" s="19">
        <f t="shared" si="0"/>
        <v>4.0640000000000001</v>
      </c>
      <c r="K214" s="20">
        <v>0.26669999999999999</v>
      </c>
      <c r="L214" s="19">
        <f t="shared" si="1"/>
        <v>2.6669999999999998</v>
      </c>
      <c r="M214" s="53">
        <f t="shared" si="2"/>
        <v>34.595525255262714</v>
      </c>
    </row>
    <row r="215" spans="5:13">
      <c r="E215" s="52">
        <v>2.847</v>
      </c>
      <c r="F215" s="19">
        <v>20.714859758362188</v>
      </c>
      <c r="I215" s="20">
        <v>0.38069999999999998</v>
      </c>
      <c r="J215" s="19">
        <f t="shared" si="0"/>
        <v>3.8069999999999999</v>
      </c>
      <c r="K215" s="20">
        <v>0.21510000000000001</v>
      </c>
      <c r="L215" s="19">
        <f t="shared" si="1"/>
        <v>2.1510000000000002</v>
      </c>
      <c r="M215" s="53">
        <f t="shared" si="2"/>
        <v>24.484750254208102</v>
      </c>
    </row>
    <row r="216" spans="5:13">
      <c r="E216" s="52">
        <v>2.9590000000000001</v>
      </c>
      <c r="F216" s="19">
        <v>16.497179233705804</v>
      </c>
      <c r="I216" s="20">
        <v>0.31130000000000002</v>
      </c>
      <c r="J216" s="19">
        <f t="shared" si="0"/>
        <v>3.1130000000000004</v>
      </c>
      <c r="K216" s="20">
        <v>0.21959999999999999</v>
      </c>
      <c r="L216" s="19">
        <f t="shared" si="1"/>
        <v>2.1959999999999997</v>
      </c>
      <c r="M216" s="53">
        <f t="shared" si="2"/>
        <v>16.713988217507794</v>
      </c>
    </row>
    <row r="217" spans="5:13">
      <c r="E217" s="52">
        <v>2.6310000000000002</v>
      </c>
      <c r="F217" s="19">
        <v>6.0564258096132146</v>
      </c>
      <c r="I217" s="20">
        <v>0.4627</v>
      </c>
      <c r="J217" s="19">
        <f t="shared" si="0"/>
        <v>4.6269999999999998</v>
      </c>
      <c r="K217" s="20">
        <v>0.26910000000000001</v>
      </c>
      <c r="L217" s="19">
        <f t="shared" si="1"/>
        <v>2.6909999999999998</v>
      </c>
      <c r="M217" s="53">
        <f t="shared" si="2"/>
        <v>45.248294175655239</v>
      </c>
    </row>
    <row r="218" spans="5:13">
      <c r="E218" s="52">
        <v>3.4939999999999998</v>
      </c>
      <c r="F218" s="19">
        <v>20.31731306218289</v>
      </c>
      <c r="I218" s="20">
        <v>0.51980000000000004</v>
      </c>
      <c r="J218" s="19">
        <f t="shared" si="0"/>
        <v>5.1980000000000004</v>
      </c>
      <c r="K218" s="20">
        <v>0.4214</v>
      </c>
      <c r="L218" s="19">
        <f t="shared" si="1"/>
        <v>4.2140000000000004</v>
      </c>
      <c r="M218" s="53">
        <f t="shared" si="2"/>
        <v>89.424515562908283</v>
      </c>
    </row>
    <row r="219" spans="5:13">
      <c r="E219" s="52">
        <v>2.8699999999999997</v>
      </c>
      <c r="F219" s="19">
        <v>10.299031143057999</v>
      </c>
      <c r="I219" s="20">
        <v>0.4627</v>
      </c>
      <c r="J219" s="19">
        <f t="shared" si="0"/>
        <v>4.6269999999999998</v>
      </c>
      <c r="K219" s="20">
        <v>0.30049999999999999</v>
      </c>
      <c r="L219" s="19">
        <f t="shared" si="1"/>
        <v>3.0049999999999999</v>
      </c>
      <c r="M219" s="53">
        <f t="shared" si="2"/>
        <v>50.528102563301374</v>
      </c>
    </row>
    <row r="220" spans="5:13">
      <c r="E220" s="52">
        <v>4.4009999999999998</v>
      </c>
      <c r="F220" s="19">
        <v>18.224225044310202</v>
      </c>
      <c r="I220" s="20">
        <v>0.35089999999999999</v>
      </c>
      <c r="J220" s="19">
        <f t="shared" si="0"/>
        <v>3.5089999999999999</v>
      </c>
      <c r="K220" s="20">
        <v>0.29580000000000001</v>
      </c>
      <c r="L220" s="19">
        <f t="shared" si="1"/>
        <v>2.9580000000000002</v>
      </c>
      <c r="M220" s="53">
        <f t="shared" si="2"/>
        <v>28.605821256635206</v>
      </c>
    </row>
    <row r="221" spans="5:13">
      <c r="E221" s="52">
        <v>3.5060000000000002</v>
      </c>
      <c r="F221" s="19">
        <v>21.335636900925099</v>
      </c>
      <c r="I221" s="20">
        <v>0.36909999999999998</v>
      </c>
      <c r="J221" s="19">
        <f t="shared" si="0"/>
        <v>3.6909999999999998</v>
      </c>
      <c r="K221" s="20">
        <v>0.26550000000000001</v>
      </c>
      <c r="L221" s="19">
        <f t="shared" si="1"/>
        <v>2.6550000000000002</v>
      </c>
      <c r="M221" s="53">
        <f t="shared" si="2"/>
        <v>28.408096224141861</v>
      </c>
    </row>
    <row r="222" spans="5:13">
      <c r="E222" s="52">
        <v>2.82</v>
      </c>
      <c r="F222" s="19">
        <v>13.565866911587998</v>
      </c>
      <c r="I222" s="20">
        <v>0.36149999999999999</v>
      </c>
      <c r="J222" s="19">
        <f t="shared" si="0"/>
        <v>3.6149999999999998</v>
      </c>
      <c r="K222" s="20">
        <v>0.37719999999999998</v>
      </c>
      <c r="L222" s="19">
        <f t="shared" si="1"/>
        <v>3.7719999999999998</v>
      </c>
      <c r="M222" s="53">
        <f t="shared" si="2"/>
        <v>38.71486969401824</v>
      </c>
    </row>
    <row r="223" spans="5:13">
      <c r="E223" s="52">
        <v>2.7550000000000003</v>
      </c>
      <c r="F223" s="19">
        <v>22.831344907560627</v>
      </c>
      <c r="I223" s="20">
        <v>0.34210000000000002</v>
      </c>
      <c r="J223" s="19">
        <f t="shared" si="0"/>
        <v>3.4210000000000003</v>
      </c>
      <c r="K223" s="20">
        <v>0.1822</v>
      </c>
      <c r="L223" s="19">
        <f t="shared" si="1"/>
        <v>1.8220000000000001</v>
      </c>
      <c r="M223" s="53">
        <f t="shared" si="2"/>
        <v>16.747270518848048</v>
      </c>
    </row>
    <row r="224" spans="5:13">
      <c r="E224" s="52">
        <v>2.5059999999999998</v>
      </c>
      <c r="F224" s="19">
        <v>20.967311765391802</v>
      </c>
      <c r="I224" s="20">
        <v>0.42120000000000002</v>
      </c>
      <c r="J224" s="19">
        <f t="shared" si="0"/>
        <v>4.2119999999999997</v>
      </c>
      <c r="K224" s="20">
        <v>0.23569999999999999</v>
      </c>
      <c r="L224" s="19">
        <f t="shared" si="1"/>
        <v>2.3569999999999998</v>
      </c>
      <c r="M224" s="53">
        <f t="shared" si="2"/>
        <v>32.841714554770675</v>
      </c>
    </row>
    <row r="225" spans="5:13">
      <c r="E225" s="52">
        <v>1.9900000000000002</v>
      </c>
      <c r="F225" s="19">
        <v>6.5844048383507507</v>
      </c>
      <c r="I225" s="20">
        <v>0.37219999999999998</v>
      </c>
      <c r="J225" s="19">
        <f t="shared" si="0"/>
        <v>3.7219999999999995</v>
      </c>
      <c r="K225" s="20">
        <v>0.25519999999999998</v>
      </c>
      <c r="L225" s="19">
        <f t="shared" si="1"/>
        <v>2.5519999999999996</v>
      </c>
      <c r="M225" s="53">
        <f t="shared" si="2"/>
        <v>27.766613951235268</v>
      </c>
    </row>
    <row r="226" spans="5:13">
      <c r="E226" s="52">
        <v>3.319</v>
      </c>
      <c r="F226" s="19">
        <v>25.462103634442641</v>
      </c>
      <c r="I226" s="20">
        <v>0.379</v>
      </c>
      <c r="J226" s="19">
        <f t="shared" si="0"/>
        <v>3.79</v>
      </c>
      <c r="K226" s="20">
        <v>0.2631</v>
      </c>
      <c r="L226" s="19">
        <f t="shared" si="1"/>
        <v>2.6310000000000002</v>
      </c>
      <c r="M226" s="53">
        <f t="shared" si="2"/>
        <v>29.681700772472254</v>
      </c>
    </row>
    <row r="227" spans="5:13">
      <c r="E227" s="52">
        <v>2.726</v>
      </c>
      <c r="F227" s="19">
        <v>20.112056974798662</v>
      </c>
      <c r="I227" s="20">
        <v>0.28000000000000003</v>
      </c>
      <c r="J227" s="19">
        <f t="shared" si="0"/>
        <v>2.8000000000000003</v>
      </c>
      <c r="K227" s="20">
        <v>0.2581</v>
      </c>
      <c r="L227" s="19">
        <f t="shared" si="1"/>
        <v>2.581</v>
      </c>
      <c r="M227" s="53">
        <f t="shared" si="2"/>
        <v>15.892549828400004</v>
      </c>
    </row>
    <row r="228" spans="5:13">
      <c r="E228" s="52">
        <v>4.0869999999999997</v>
      </c>
      <c r="F228" s="19">
        <v>41.285308377083084</v>
      </c>
      <c r="I228" s="20">
        <v>0.38200000000000001</v>
      </c>
      <c r="J228" s="19">
        <f t="shared" si="0"/>
        <v>3.8200000000000003</v>
      </c>
      <c r="K228" s="20">
        <v>0.27950000000000003</v>
      </c>
      <c r="L228" s="19">
        <f t="shared" si="1"/>
        <v>2.7950000000000004</v>
      </c>
      <c r="M228" s="53">
        <f t="shared" si="2"/>
        <v>32.033032368805003</v>
      </c>
    </row>
    <row r="229" spans="5:13">
      <c r="E229" s="52">
        <v>3.35</v>
      </c>
      <c r="F229" s="19">
        <v>28.072983168343747</v>
      </c>
      <c r="I229" s="20">
        <v>0.34339999999999998</v>
      </c>
      <c r="J229" s="19">
        <f t="shared" si="0"/>
        <v>3.4339999999999997</v>
      </c>
      <c r="K229" s="20">
        <v>0.30130000000000001</v>
      </c>
      <c r="L229" s="19">
        <f t="shared" si="1"/>
        <v>3.0129999999999999</v>
      </c>
      <c r="M229" s="53">
        <f t="shared" si="2"/>
        <v>27.905462694509623</v>
      </c>
    </row>
    <row r="230" spans="5:13">
      <c r="E230" s="52">
        <v>3.5990000000000002</v>
      </c>
      <c r="F230" s="19">
        <v>37.518383666289978</v>
      </c>
      <c r="I230" s="20">
        <v>0.32419999999999999</v>
      </c>
      <c r="J230" s="19">
        <f t="shared" si="0"/>
        <v>3.242</v>
      </c>
      <c r="K230" s="20">
        <v>0.28599999999999998</v>
      </c>
      <c r="L230" s="19">
        <f t="shared" si="1"/>
        <v>2.86</v>
      </c>
      <c r="M230" s="53">
        <f t="shared" si="2"/>
        <v>23.609216171083396</v>
      </c>
    </row>
    <row r="231" spans="5:13">
      <c r="E231" s="52">
        <v>2.9360000000000004</v>
      </c>
      <c r="F231" s="19">
        <v>11.9155552527616</v>
      </c>
      <c r="I231" s="20">
        <v>0.35260000000000002</v>
      </c>
      <c r="J231" s="19">
        <f t="shared" si="0"/>
        <v>3.5260000000000002</v>
      </c>
      <c r="K231" s="20">
        <v>0.31409999999999999</v>
      </c>
      <c r="L231" s="19">
        <f t="shared" si="1"/>
        <v>3.141</v>
      </c>
      <c r="M231" s="53">
        <f t="shared" si="2"/>
        <v>30.670585509598116</v>
      </c>
    </row>
    <row r="232" spans="5:13">
      <c r="E232" s="52">
        <v>3.8419999999999996</v>
      </c>
      <c r="F232" s="19">
        <v>30.165569428740373</v>
      </c>
      <c r="I232" s="20">
        <v>0.35909999999999997</v>
      </c>
      <c r="J232" s="19">
        <f t="shared" si="0"/>
        <v>3.5909999999999997</v>
      </c>
      <c r="K232" s="20">
        <v>0.3407</v>
      </c>
      <c r="L232" s="19">
        <f t="shared" si="1"/>
        <v>3.407</v>
      </c>
      <c r="M232" s="53">
        <f t="shared" si="2"/>
        <v>34.505828411485879</v>
      </c>
    </row>
    <row r="233" spans="5:13">
      <c r="E233" s="52">
        <v>2.7709999999999999</v>
      </c>
      <c r="F233" s="19">
        <v>14.208160428640907</v>
      </c>
      <c r="M233" s="54"/>
    </row>
    <row r="234" spans="5:13">
      <c r="E234" s="52">
        <v>2.3730000000000002</v>
      </c>
      <c r="F234" s="19">
        <v>10.291563884435245</v>
      </c>
      <c r="M234" s="54"/>
    </row>
    <row r="235" spans="5:13">
      <c r="E235" s="52">
        <v>1.8879999999999999</v>
      </c>
      <c r="F235" s="19">
        <v>7.4944862240844801</v>
      </c>
      <c r="M235" s="54"/>
    </row>
    <row r="236" spans="5:13">
      <c r="E236" s="52">
        <v>2.931</v>
      </c>
      <c r="F236" s="19">
        <v>22.02948462380434</v>
      </c>
      <c r="M236" s="54"/>
    </row>
    <row r="237" spans="5:13">
      <c r="E237" s="52">
        <v>2.1549999999999998</v>
      </c>
      <c r="F237" s="19">
        <v>6.2553006467678109</v>
      </c>
      <c r="M237" s="54"/>
    </row>
    <row r="238" spans="5:13">
      <c r="E238" s="52">
        <v>3.75</v>
      </c>
      <c r="F238" s="19">
        <v>30.715178167968752</v>
      </c>
      <c r="M238" s="54"/>
    </row>
    <row r="239" spans="5:13">
      <c r="E239" s="52">
        <v>4.0839999999999996</v>
      </c>
      <c r="F239" s="19">
        <v>60.690858603093062</v>
      </c>
      <c r="M239" s="54"/>
    </row>
    <row r="240" spans="5:13">
      <c r="E240" s="52">
        <v>3.0470000000000002</v>
      </c>
      <c r="F240" s="19">
        <v>30.946376019600908</v>
      </c>
      <c r="M240" s="54"/>
    </row>
    <row r="241" spans="5:13">
      <c r="E241" s="52">
        <v>2.8330000000000002</v>
      </c>
      <c r="F241" s="19">
        <v>22.446810348079783</v>
      </c>
      <c r="M241" s="54"/>
    </row>
    <row r="242" spans="5:13">
      <c r="E242" s="52">
        <v>2.8889999999999998</v>
      </c>
      <c r="F242" s="19">
        <v>13.484004535108054</v>
      </c>
      <c r="M242" s="54"/>
    </row>
    <row r="243" spans="5:13">
      <c r="E243" s="52">
        <v>2.976</v>
      </c>
      <c r="F243" s="19">
        <v>21.952923440117758</v>
      </c>
      <c r="M243" s="54"/>
    </row>
    <row r="244" spans="5:13">
      <c r="E244" s="52">
        <v>3.9950000000000001</v>
      </c>
      <c r="F244" s="19">
        <v>47.081323788425252</v>
      </c>
      <c r="M244" s="54"/>
    </row>
    <row r="245" spans="5:13">
      <c r="E245" s="52">
        <v>3.988</v>
      </c>
      <c r="F245" s="19">
        <v>40.183788073101077</v>
      </c>
      <c r="M245" s="54"/>
    </row>
    <row r="246" spans="5:13">
      <c r="E246" s="52">
        <v>3.7909999999999999</v>
      </c>
      <c r="F246" s="19">
        <v>39.303013466783689</v>
      </c>
      <c r="M246" s="54"/>
    </row>
    <row r="247" spans="5:13">
      <c r="E247" s="52">
        <v>3.8109999999999999</v>
      </c>
      <c r="F247" s="19">
        <v>36.399399277635119</v>
      </c>
      <c r="M247" s="54"/>
    </row>
    <row r="248" spans="5:13">
      <c r="E248" s="52">
        <v>2.9909999999999997</v>
      </c>
      <c r="F248" s="19">
        <v>12.555872388476928</v>
      </c>
      <c r="M248" s="54"/>
    </row>
    <row r="249" spans="5:13">
      <c r="E249" s="52">
        <v>2.9620000000000002</v>
      </c>
      <c r="F249" s="19">
        <v>12.086184285918462</v>
      </c>
      <c r="M249" s="54"/>
    </row>
    <row r="250" spans="5:13">
      <c r="E250" s="52">
        <v>3.7619999999999996</v>
      </c>
      <c r="F250" s="19">
        <v>23.609218382762755</v>
      </c>
      <c r="M250" s="54"/>
    </row>
    <row r="251" spans="5:13">
      <c r="E251" s="52">
        <v>3.2140000000000004</v>
      </c>
      <c r="F251" s="19">
        <v>16.704658669100699</v>
      </c>
      <c r="M251" s="54"/>
    </row>
    <row r="252" spans="5:13">
      <c r="E252" s="52">
        <v>3.1369999999999996</v>
      </c>
      <c r="F252" s="19">
        <v>13.247360945341232</v>
      </c>
      <c r="M252" s="54"/>
    </row>
    <row r="253" spans="5:13">
      <c r="E253" s="52">
        <v>4.016</v>
      </c>
      <c r="F253" s="19">
        <v>40.496692937806721</v>
      </c>
      <c r="M253" s="54"/>
    </row>
    <row r="254" spans="5:13">
      <c r="E254" s="52">
        <v>3.7380000000000004</v>
      </c>
      <c r="F254" s="19">
        <v>30.727423064772008</v>
      </c>
      <c r="M254" s="54"/>
    </row>
    <row r="255" spans="5:13">
      <c r="E255" s="52">
        <v>3.7619999999999996</v>
      </c>
      <c r="F255" s="19">
        <v>36.858836232222828</v>
      </c>
      <c r="M255" s="54"/>
    </row>
    <row r="256" spans="5:13">
      <c r="E256" s="52">
        <v>4.0229999999999997</v>
      </c>
      <c r="F256" s="19">
        <v>43.002289385483778</v>
      </c>
      <c r="M256" s="54"/>
    </row>
    <row r="257" spans="5:13">
      <c r="E257" s="52">
        <v>2.8879999999999999</v>
      </c>
      <c r="F257" s="19">
        <v>12.256251942075039</v>
      </c>
      <c r="M257" s="54"/>
    </row>
    <row r="258" spans="5:13">
      <c r="E258" s="52">
        <v>3.23</v>
      </c>
      <c r="F258" s="19">
        <v>24.778576099116002</v>
      </c>
      <c r="M258" s="54"/>
    </row>
    <row r="259" spans="5:13">
      <c r="E259" s="52">
        <v>2.343</v>
      </c>
      <c r="F259" s="19">
        <v>14.146217206166678</v>
      </c>
      <c r="M259" s="54"/>
    </row>
    <row r="260" spans="5:13">
      <c r="E260" s="52">
        <v>4.2839999999999998</v>
      </c>
      <c r="F260" s="19">
        <v>41.469452414966518</v>
      </c>
      <c r="M260" s="54"/>
    </row>
    <row r="261" spans="5:13">
      <c r="E261" s="52">
        <v>2.903</v>
      </c>
      <c r="F261" s="19">
        <v>26.733599612753022</v>
      </c>
      <c r="M261" s="54"/>
    </row>
    <row r="262" spans="5:13">
      <c r="E262" s="52">
        <v>2.5219999999999998</v>
      </c>
      <c r="F262" s="19">
        <v>10.345697549279688</v>
      </c>
      <c r="M262" s="54"/>
    </row>
    <row r="263" spans="5:13">
      <c r="E263" s="52">
        <v>3.1850000000000001</v>
      </c>
      <c r="F263" s="19">
        <v>18.157360367163061</v>
      </c>
      <c r="M263" s="54"/>
    </row>
    <row r="264" spans="5:13">
      <c r="E264" s="52">
        <v>3.1349999999999998</v>
      </c>
      <c r="F264" s="19">
        <v>14.017819033498498</v>
      </c>
      <c r="M264" s="54"/>
    </row>
    <row r="265" spans="5:13">
      <c r="E265" s="52">
        <v>3.6620000000000004</v>
      </c>
      <c r="F265" s="19">
        <v>27.763332887205646</v>
      </c>
      <c r="M265" s="54"/>
    </row>
    <row r="266" spans="5:13">
      <c r="E266" s="52">
        <v>2.8679999999999999</v>
      </c>
      <c r="F266" s="19">
        <v>18.702358456285793</v>
      </c>
      <c r="M266" s="54"/>
    </row>
    <row r="267" spans="5:13">
      <c r="E267" s="52">
        <v>3.7640000000000002</v>
      </c>
      <c r="F267" s="19">
        <v>36.909164604553723</v>
      </c>
      <c r="M267" s="54"/>
    </row>
    <row r="268" spans="5:13">
      <c r="E268" s="52">
        <v>3.8319999999999999</v>
      </c>
      <c r="F268" s="19">
        <v>36.328801379975992</v>
      </c>
      <c r="M268" s="54"/>
    </row>
    <row r="269" spans="5:13">
      <c r="E269" s="52">
        <v>2.827</v>
      </c>
      <c r="F269" s="19">
        <v>12.490913702987225</v>
      </c>
      <c r="M269" s="54"/>
    </row>
    <row r="270" spans="5:13">
      <c r="E270" s="52">
        <v>3.2229999999999999</v>
      </c>
      <c r="F270" s="19">
        <v>18.185288447241543</v>
      </c>
      <c r="M270" s="54"/>
    </row>
    <row r="271" spans="5:13">
      <c r="E271" s="52">
        <v>3.7230000000000003</v>
      </c>
      <c r="F271" s="19">
        <v>26.845324577181319</v>
      </c>
      <c r="M271" s="54"/>
    </row>
    <row r="272" spans="5:13">
      <c r="E272" s="52">
        <v>2.7800000000000002</v>
      </c>
      <c r="F272" s="19">
        <v>14.124578272753002</v>
      </c>
      <c r="M272" s="54"/>
    </row>
    <row r="273" spans="5:13">
      <c r="E273" s="52">
        <v>2.3140000000000001</v>
      </c>
      <c r="F273" s="19">
        <v>7.6623960603000194</v>
      </c>
      <c r="M273" s="54"/>
    </row>
    <row r="274" spans="5:13">
      <c r="E274" s="52">
        <v>4.4540000000000006</v>
      </c>
      <c r="F274" s="19">
        <v>34.60497170537532</v>
      </c>
      <c r="M274" s="54"/>
    </row>
    <row r="275" spans="5:13">
      <c r="E275" s="52">
        <v>4.1739999999999995</v>
      </c>
      <c r="F275" s="19">
        <v>41.296537460394774</v>
      </c>
      <c r="M275" s="54"/>
    </row>
    <row r="276" spans="5:13">
      <c r="E276" s="52">
        <v>3.17</v>
      </c>
      <c r="F276" s="19">
        <v>14.95606187703625</v>
      </c>
      <c r="M276" s="54"/>
    </row>
    <row r="277" spans="5:13">
      <c r="E277" s="52">
        <v>3.8050000000000002</v>
      </c>
      <c r="F277" s="19">
        <v>42.072717167768751</v>
      </c>
      <c r="M277" s="54"/>
    </row>
    <row r="278" spans="5:13">
      <c r="E278" s="52">
        <v>4.6899999999999995</v>
      </c>
      <c r="F278" s="19">
        <v>56.19779338253673</v>
      </c>
      <c r="M278" s="54"/>
    </row>
    <row r="279" spans="5:13">
      <c r="E279" s="52">
        <v>4.5019999999999998</v>
      </c>
      <c r="F279" s="19">
        <v>42.661418319861198</v>
      </c>
      <c r="M279" s="54"/>
    </row>
    <row r="280" spans="5:13">
      <c r="E280" s="52">
        <v>3.5210000000000004</v>
      </c>
      <c r="F280" s="19">
        <v>28.227328667444954</v>
      </c>
      <c r="M280" s="54"/>
    </row>
    <row r="281" spans="5:13">
      <c r="E281" s="52">
        <v>4.3569999999999993</v>
      </c>
      <c r="F281" s="19">
        <v>47.173826913232794</v>
      </c>
      <c r="M281" s="54"/>
    </row>
    <row r="282" spans="5:13">
      <c r="E282" s="52">
        <v>3.3450000000000002</v>
      </c>
      <c r="F282" s="19">
        <v>14.245076097411189</v>
      </c>
      <c r="M282" s="54"/>
    </row>
    <row r="283" spans="5:13">
      <c r="E283" s="52">
        <v>2.6829999999999998</v>
      </c>
      <c r="F283" s="19">
        <v>8.4126687933937188</v>
      </c>
      <c r="M283" s="54"/>
    </row>
    <row r="284" spans="5:13">
      <c r="E284" s="52">
        <v>2.9959999999999996</v>
      </c>
      <c r="F284" s="19">
        <v>13.197114265345917</v>
      </c>
      <c r="M284" s="54"/>
    </row>
    <row r="285" spans="5:13">
      <c r="E285" s="52">
        <v>2.6640000000000001</v>
      </c>
      <c r="F285" s="19">
        <v>9.9884008020787221</v>
      </c>
      <c r="M285" s="54"/>
    </row>
    <row r="286" spans="5:13">
      <c r="E286" s="52">
        <v>3.2629999999999999</v>
      </c>
      <c r="F286" s="19">
        <v>28.172453652548494</v>
      </c>
      <c r="M286" s="54"/>
    </row>
    <row r="287" spans="5:13">
      <c r="E287" s="52">
        <v>2.8929999999999998</v>
      </c>
      <c r="F287" s="19">
        <v>10.846018129612874</v>
      </c>
      <c r="M287" s="54"/>
    </row>
    <row r="288" spans="5:13">
      <c r="E288" s="52">
        <v>2.7709999999999999</v>
      </c>
      <c r="F288" s="19">
        <v>21.004678596331189</v>
      </c>
      <c r="M288" s="54"/>
    </row>
    <row r="289" spans="5:13">
      <c r="E289" s="52">
        <v>4.242</v>
      </c>
      <c r="F289" s="19">
        <v>58.043761073733329</v>
      </c>
      <c r="M289" s="54"/>
    </row>
    <row r="290" spans="5:13">
      <c r="E290" s="52">
        <v>3.7890000000000001</v>
      </c>
      <c r="F290" s="19">
        <v>43.7492337241383</v>
      </c>
      <c r="M290" s="54"/>
    </row>
    <row r="291" spans="5:13">
      <c r="E291" s="52">
        <v>3.1150000000000002</v>
      </c>
      <c r="F291" s="19">
        <v>16.293459948532377</v>
      </c>
      <c r="M291" s="54"/>
    </row>
    <row r="292" spans="5:13">
      <c r="E292" s="52">
        <v>3.1640000000000001</v>
      </c>
      <c r="F292" s="19">
        <v>20.521210323927605</v>
      </c>
      <c r="M292" s="54"/>
    </row>
    <row r="293" spans="5:13">
      <c r="E293" s="52">
        <v>3.93</v>
      </c>
      <c r="F293" s="19">
        <v>35.420726675430004</v>
      </c>
      <c r="M293" s="54"/>
    </row>
    <row r="294" spans="5:13">
      <c r="E294" s="52">
        <v>3.645</v>
      </c>
      <c r="F294" s="19">
        <v>28.664425322368309</v>
      </c>
      <c r="M294" s="54"/>
    </row>
    <row r="295" spans="5:13">
      <c r="E295" s="52">
        <v>3.1659999999999999</v>
      </c>
      <c r="F295" s="19">
        <v>17.075400061193189</v>
      </c>
      <c r="M295" s="54"/>
    </row>
    <row r="296" spans="5:13">
      <c r="E296" s="52">
        <v>2.8279999999999998</v>
      </c>
      <c r="F296" s="19">
        <v>9.9621140127090371</v>
      </c>
      <c r="M296" s="54"/>
    </row>
    <row r="297" spans="5:13">
      <c r="E297" s="52">
        <v>2</v>
      </c>
      <c r="F297" s="19">
        <v>8.1021606100000003</v>
      </c>
      <c r="M297" s="54"/>
    </row>
    <row r="298" spans="5:13">
      <c r="E298" s="52">
        <v>3.3570000000000002</v>
      </c>
      <c r="F298" s="19">
        <v>27.358431946391452</v>
      </c>
      <c r="M298" s="54"/>
    </row>
    <row r="299" spans="5:13">
      <c r="E299" s="52">
        <v>4.5460000000000003</v>
      </c>
      <c r="F299" s="19">
        <v>71.335754121678448</v>
      </c>
      <c r="M299" s="54"/>
    </row>
    <row r="300" spans="5:13">
      <c r="E300" s="52">
        <v>3.4580000000000002</v>
      </c>
      <c r="F300" s="19">
        <v>25.836285963723693</v>
      </c>
      <c r="M300" s="54"/>
    </row>
    <row r="301" spans="5:13">
      <c r="E301" s="52">
        <v>3.0380000000000003</v>
      </c>
      <c r="F301" s="19">
        <v>17.969731182851209</v>
      </c>
      <c r="M301" s="54"/>
    </row>
    <row r="302" spans="5:13">
      <c r="E302" s="52">
        <v>4.0999999999999996</v>
      </c>
      <c r="F302" s="19">
        <v>57.734672326674996</v>
      </c>
      <c r="M302" s="54"/>
    </row>
    <row r="303" spans="5:13">
      <c r="E303" s="52">
        <v>3.806</v>
      </c>
      <c r="F303" s="19">
        <v>20.865385538768539</v>
      </c>
      <c r="M303" s="54"/>
    </row>
    <row r="304" spans="5:13">
      <c r="E304" s="52">
        <v>3.573</v>
      </c>
      <c r="F304" s="19">
        <v>25.287193345320851</v>
      </c>
      <c r="M304" s="54"/>
    </row>
    <row r="305" spans="5:13">
      <c r="E305" s="52">
        <v>4.4559999999999995</v>
      </c>
      <c r="F305" s="19">
        <v>45.84871933400639</v>
      </c>
      <c r="M305" s="54"/>
    </row>
    <row r="306" spans="5:13">
      <c r="E306" s="52">
        <v>2.802</v>
      </c>
      <c r="F306" s="19">
        <v>10.618396140961979</v>
      </c>
      <c r="M306" s="54"/>
    </row>
    <row r="307" spans="5:13">
      <c r="E307" s="52">
        <v>3.6149999999999998</v>
      </c>
      <c r="F307" s="19">
        <v>21.800207643185249</v>
      </c>
      <c r="M307" s="54"/>
    </row>
    <row r="308" spans="5:13">
      <c r="E308" s="52">
        <v>4.6139999999999999</v>
      </c>
      <c r="F308" s="19">
        <v>47.452280181512577</v>
      </c>
      <c r="M308" s="54"/>
    </row>
    <row r="309" spans="5:13">
      <c r="E309" s="52">
        <v>4.0640000000000001</v>
      </c>
      <c r="F309" s="19">
        <v>34.595525255262714</v>
      </c>
      <c r="M309" s="54"/>
    </row>
    <row r="310" spans="5:13">
      <c r="E310" s="52">
        <v>3.8069999999999999</v>
      </c>
      <c r="F310" s="19">
        <v>24.484750254208102</v>
      </c>
      <c r="M310" s="54"/>
    </row>
    <row r="311" spans="5:13">
      <c r="E311" s="52">
        <v>3.1130000000000004</v>
      </c>
      <c r="F311" s="19">
        <v>16.713988217507794</v>
      </c>
      <c r="M311" s="54"/>
    </row>
    <row r="312" spans="5:13">
      <c r="E312" s="52">
        <v>4.6269999999999998</v>
      </c>
      <c r="F312" s="19">
        <v>45.248294175655239</v>
      </c>
      <c r="M312" s="54"/>
    </row>
    <row r="313" spans="5:13">
      <c r="E313" s="52">
        <v>5.1980000000000004</v>
      </c>
      <c r="F313" s="19">
        <v>89.424515562908283</v>
      </c>
      <c r="M313" s="54"/>
    </row>
    <row r="314" spans="5:13">
      <c r="E314" s="52">
        <v>4.6269999999999998</v>
      </c>
      <c r="F314" s="19">
        <v>50.528102563301374</v>
      </c>
      <c r="M314" s="54"/>
    </row>
    <row r="315" spans="5:13">
      <c r="E315" s="52">
        <v>3.5089999999999999</v>
      </c>
      <c r="F315" s="19">
        <v>28.605821256635206</v>
      </c>
      <c r="M315" s="54"/>
    </row>
    <row r="316" spans="5:13">
      <c r="E316" s="52">
        <v>3.6909999999999998</v>
      </c>
      <c r="F316" s="19">
        <v>28.408096224141861</v>
      </c>
      <c r="M316" s="54"/>
    </row>
    <row r="317" spans="5:13">
      <c r="E317" s="52">
        <v>3.6149999999999998</v>
      </c>
      <c r="F317" s="19">
        <v>38.71486969401824</v>
      </c>
      <c r="M317" s="54"/>
    </row>
    <row r="318" spans="5:13">
      <c r="E318" s="52">
        <v>3.4210000000000003</v>
      </c>
      <c r="F318" s="19">
        <v>16.747270518848048</v>
      </c>
      <c r="M318" s="54"/>
    </row>
    <row r="319" spans="5:13">
      <c r="E319" s="52">
        <v>4.2119999999999997</v>
      </c>
      <c r="F319" s="19">
        <v>32.841714554770675</v>
      </c>
      <c r="M319" s="54"/>
    </row>
    <row r="320" spans="5:13">
      <c r="E320" s="52">
        <v>3.7219999999999995</v>
      </c>
      <c r="F320" s="19">
        <v>27.766613951235268</v>
      </c>
      <c r="M320" s="54"/>
    </row>
    <row r="321" spans="4:13">
      <c r="E321" s="52">
        <v>3.79</v>
      </c>
      <c r="F321" s="19">
        <v>29.681700772472254</v>
      </c>
      <c r="M321" s="54"/>
    </row>
    <row r="322" spans="4:13">
      <c r="E322" s="52">
        <v>2.8000000000000003</v>
      </c>
      <c r="F322" s="19">
        <v>15.892549828400004</v>
      </c>
      <c r="M322" s="54"/>
    </row>
    <row r="323" spans="4:13">
      <c r="E323" s="52">
        <v>3.8200000000000003</v>
      </c>
      <c r="F323" s="19">
        <v>32.033032368805003</v>
      </c>
      <c r="M323" s="54"/>
    </row>
    <row r="324" spans="4:13">
      <c r="E324" s="52">
        <v>3.4339999999999997</v>
      </c>
      <c r="F324" s="19">
        <v>27.905462694509623</v>
      </c>
      <c r="M324" s="54"/>
    </row>
    <row r="325" spans="4:13">
      <c r="E325" s="52">
        <v>3.242</v>
      </c>
      <c r="F325" s="19">
        <v>23.609216171083396</v>
      </c>
      <c r="M325" s="54"/>
    </row>
    <row r="326" spans="4:13">
      <c r="E326" s="52">
        <v>3.5260000000000002</v>
      </c>
      <c r="F326" s="19">
        <v>30.670585509598116</v>
      </c>
      <c r="M326" s="54"/>
    </row>
    <row r="327" spans="4:13" ht="13" thickBot="1">
      <c r="E327" s="52">
        <v>3.5909999999999997</v>
      </c>
      <c r="F327" s="19">
        <v>34.505828411485879</v>
      </c>
      <c r="M327" s="54"/>
    </row>
    <row r="328" spans="4:13">
      <c r="D328" s="57" t="s">
        <v>87</v>
      </c>
      <c r="E328" s="58">
        <f t="shared" ref="E328:F328" si="3">AVERAGE(E3:E327)</f>
        <v>3.4878369230769217</v>
      </c>
      <c r="F328" s="59">
        <f t="shared" si="3"/>
        <v>30.230855790259387</v>
      </c>
      <c r="G328" s="21"/>
      <c r="H328" s="21"/>
      <c r="I328" s="21"/>
      <c r="J328" s="21"/>
      <c r="K328" s="21"/>
      <c r="L328" s="21"/>
      <c r="M328" s="51"/>
    </row>
    <row r="329" spans="4:13" ht="13" thickBot="1">
      <c r="D329" s="60" t="s">
        <v>88</v>
      </c>
      <c r="E329" s="61">
        <f t="shared" ref="E329:F329" si="4">STDEV(E3:E328)/SQRT(325)</f>
        <v>3.926882647053824E-2</v>
      </c>
      <c r="F329" s="62">
        <f t="shared" si="4"/>
        <v>1.0087622281571158</v>
      </c>
      <c r="G329" s="55"/>
      <c r="H329" s="55"/>
      <c r="I329" s="55"/>
      <c r="J329" s="55"/>
      <c r="K329" s="55"/>
      <c r="L329" s="55"/>
      <c r="M329" s="56"/>
    </row>
  </sheetData>
  <mergeCells count="1">
    <mergeCell ref="E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B12"/>
    </sheetView>
  </sheetViews>
  <sheetFormatPr baseColWidth="10" defaultColWidth="8.83203125" defaultRowHeight="12" x14ac:dyDescent="0"/>
  <cols>
    <col min="6" max="6" width="18.33203125" customWidth="1"/>
    <col min="7" max="7" width="15.1640625" customWidth="1"/>
  </cols>
  <sheetData>
    <row r="1" spans="1:7">
      <c r="A1" s="89" t="s">
        <v>92</v>
      </c>
      <c r="B1" s="89"/>
      <c r="C1" s="39"/>
      <c r="D1" s="39"/>
      <c r="E1" s="39"/>
      <c r="F1" s="89" t="s">
        <v>91</v>
      </c>
      <c r="G1" s="89"/>
    </row>
    <row r="2" spans="1:7">
      <c r="A2" s="63" t="s">
        <v>48</v>
      </c>
      <c r="B2" s="63" t="s">
        <v>49</v>
      </c>
      <c r="C2" s="64"/>
      <c r="D2" s="64"/>
      <c r="E2" s="64"/>
      <c r="F2" s="63" t="s">
        <v>89</v>
      </c>
      <c r="G2" s="63" t="s">
        <v>90</v>
      </c>
    </row>
    <row r="3" spans="1:7">
      <c r="A3" s="35">
        <v>1.8526387230000001</v>
      </c>
      <c r="B3" s="35">
        <v>0.16713043799999999</v>
      </c>
      <c r="F3" s="35">
        <v>0.16713043799999999</v>
      </c>
      <c r="G3" s="35">
        <v>1.8526387230000001</v>
      </c>
    </row>
    <row r="4" spans="1:7">
      <c r="A4" s="35">
        <v>1.4360074229999999</v>
      </c>
      <c r="B4" s="35">
        <v>0.27226801899999997</v>
      </c>
      <c r="F4" s="35">
        <v>0.27226801899999997</v>
      </c>
      <c r="G4" s="35">
        <v>1.4360074229999999</v>
      </c>
    </row>
    <row r="5" spans="1:7">
      <c r="A5" s="35">
        <v>1.292946962</v>
      </c>
      <c r="B5" s="35">
        <v>0.63716203000000005</v>
      </c>
      <c r="F5" s="35">
        <v>0.63716203000000005</v>
      </c>
      <c r="G5" s="35">
        <v>1.292946962</v>
      </c>
    </row>
    <row r="6" spans="1:7">
      <c r="A6" s="35">
        <v>0.87812581899999997</v>
      </c>
      <c r="B6" s="35">
        <v>4.1103580000000001E-2</v>
      </c>
      <c r="F6" s="35">
        <v>4.1103580000000001E-2</v>
      </c>
      <c r="G6" s="35">
        <v>0.87812581899999997</v>
      </c>
    </row>
    <row r="7" spans="1:7">
      <c r="A7" s="35">
        <v>0.69243697699999995</v>
      </c>
      <c r="B7" s="35">
        <v>0</v>
      </c>
      <c r="F7" s="35">
        <v>0</v>
      </c>
      <c r="G7" s="35">
        <v>0.69243697699999995</v>
      </c>
    </row>
    <row r="8" spans="1:7">
      <c r="A8" s="35">
        <v>0.39718788100000002</v>
      </c>
      <c r="B8" s="35">
        <v>4.8797775000000002E-2</v>
      </c>
      <c r="F8" s="35">
        <v>4.8797775000000002E-2</v>
      </c>
      <c r="G8" s="35">
        <v>0.39718788100000002</v>
      </c>
    </row>
    <row r="9" spans="1:7">
      <c r="A9" s="35">
        <v>1.9049306829999999</v>
      </c>
      <c r="B9" s="35">
        <v>5.611795E-2</v>
      </c>
      <c r="F9" s="35">
        <v>5.611795E-2</v>
      </c>
      <c r="G9" s="35">
        <v>1.9049306829999999</v>
      </c>
    </row>
    <row r="10" spans="1:7">
      <c r="A10" s="35">
        <v>0.57082378899999997</v>
      </c>
      <c r="B10" s="35">
        <v>8.6118838000000003E-2</v>
      </c>
      <c r="F10" s="35">
        <v>8.6118838000000003E-2</v>
      </c>
      <c r="G10" s="35">
        <v>0.57082378899999997</v>
      </c>
    </row>
    <row r="11" spans="1:7">
      <c r="A11" s="35">
        <v>2.498550184</v>
      </c>
      <c r="B11" s="35">
        <v>0.36641100999999998</v>
      </c>
      <c r="F11" s="35">
        <v>0.36641100999999998</v>
      </c>
      <c r="G11" s="35">
        <v>2.498550184</v>
      </c>
    </row>
    <row r="12" spans="1:7">
      <c r="A12" s="35">
        <v>1.7149402920000001</v>
      </c>
      <c r="B12" s="35">
        <v>0.17541136800000001</v>
      </c>
      <c r="F12" s="35">
        <v>0.17541136800000001</v>
      </c>
      <c r="G12" s="35">
        <v>1.7149402920000001</v>
      </c>
    </row>
  </sheetData>
  <mergeCells count="2">
    <mergeCell ref="F1:G1"/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2" x14ac:dyDescent="0"/>
  <cols>
    <col min="1" max="1" width="10.83203125" customWidth="1"/>
  </cols>
  <sheetData>
    <row r="1" spans="1:4" ht="14">
      <c r="A1" s="2" t="s">
        <v>4</v>
      </c>
      <c r="B1" s="2" t="s">
        <v>5</v>
      </c>
      <c r="C1" s="2" t="s">
        <v>6</v>
      </c>
      <c r="D1" s="2"/>
    </row>
    <row r="2" spans="1:4" ht="14">
      <c r="A2" s="4">
        <v>24.6</v>
      </c>
      <c r="B2" s="4">
        <v>84.66</v>
      </c>
      <c r="C2" s="4">
        <v>16.329999999999998</v>
      </c>
    </row>
    <row r="3" spans="1:4" ht="14">
      <c r="A3" s="8">
        <v>8.61</v>
      </c>
      <c r="B3" s="8">
        <v>79.69</v>
      </c>
      <c r="C3" s="8">
        <v>15.07</v>
      </c>
      <c r="D3" s="8"/>
    </row>
    <row r="4" spans="1:4" ht="14">
      <c r="A4" s="8">
        <v>16.13</v>
      </c>
      <c r="B4" s="8">
        <v>77.418999999999997</v>
      </c>
      <c r="C4" s="8">
        <v>10</v>
      </c>
    </row>
    <row r="5" spans="1:4" ht="14">
      <c r="A5" s="11">
        <v>21.66</v>
      </c>
      <c r="B5" s="11">
        <v>86.667000000000002</v>
      </c>
      <c r="C5" s="11">
        <v>10.67</v>
      </c>
      <c r="D5" s="9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10" sqref="I10"/>
    </sheetView>
  </sheetViews>
  <sheetFormatPr baseColWidth="10" defaultRowHeight="12" x14ac:dyDescent="0"/>
  <sheetData>
    <row r="1" spans="1:4">
      <c r="A1" s="15" t="s">
        <v>33</v>
      </c>
      <c r="B1" s="15" t="s">
        <v>35</v>
      </c>
      <c r="C1" s="15" t="s">
        <v>37</v>
      </c>
      <c r="D1" s="15" t="s">
        <v>84</v>
      </c>
    </row>
    <row r="2" spans="1:4">
      <c r="A2" s="14">
        <v>57</v>
      </c>
      <c r="B2" s="14">
        <v>88</v>
      </c>
      <c r="C2" s="14">
        <v>8</v>
      </c>
      <c r="D2">
        <v>57.516339870000003</v>
      </c>
    </row>
    <row r="3" spans="1:4">
      <c r="A3" s="14">
        <v>39</v>
      </c>
      <c r="B3" s="14">
        <v>168</v>
      </c>
      <c r="C3" s="14">
        <v>18</v>
      </c>
      <c r="D3">
        <v>74.666666669999998</v>
      </c>
    </row>
    <row r="4" spans="1:4">
      <c r="A4" s="14">
        <v>3</v>
      </c>
      <c r="B4" s="14">
        <v>31</v>
      </c>
      <c r="C4" s="14">
        <v>1</v>
      </c>
      <c r="D4">
        <v>88.571428569999995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baseColWidth="10" defaultRowHeight="12" x14ac:dyDescent="0"/>
  <sheetData>
    <row r="1" spans="1:2">
      <c r="A1" s="63" t="s">
        <v>89</v>
      </c>
      <c r="B1" s="63" t="s">
        <v>90</v>
      </c>
    </row>
    <row r="2" spans="1:2">
      <c r="A2" s="35">
        <v>0.16713043799999999</v>
      </c>
      <c r="B2" s="35">
        <v>1.8526387230000001</v>
      </c>
    </row>
    <row r="3" spans="1:2">
      <c r="A3" s="35">
        <v>0.27226801899999997</v>
      </c>
      <c r="B3" s="35">
        <v>1.4360074229999999</v>
      </c>
    </row>
    <row r="4" spans="1:2">
      <c r="A4" s="35">
        <v>0.63716203000000005</v>
      </c>
      <c r="B4" s="35">
        <v>1.292946962</v>
      </c>
    </row>
    <row r="5" spans="1:2">
      <c r="A5" s="35">
        <v>4.1103580000000001E-2</v>
      </c>
      <c r="B5" s="35">
        <v>0.87812581899999997</v>
      </c>
    </row>
    <row r="6" spans="1:2">
      <c r="A6" s="35">
        <v>0</v>
      </c>
      <c r="B6" s="35">
        <v>0.69243697699999995</v>
      </c>
    </row>
    <row r="7" spans="1:2">
      <c r="A7" s="35">
        <v>4.8797775000000002E-2</v>
      </c>
      <c r="B7" s="35">
        <v>0.39718788100000002</v>
      </c>
    </row>
    <row r="8" spans="1:2">
      <c r="A8" s="35">
        <v>5.611795E-2</v>
      </c>
      <c r="B8" s="35">
        <v>1.9049306829999999</v>
      </c>
    </row>
    <row r="9" spans="1:2">
      <c r="A9" s="35">
        <v>8.6118838000000003E-2</v>
      </c>
      <c r="B9" s="35">
        <v>0.57082378899999997</v>
      </c>
    </row>
    <row r="10" spans="1:2">
      <c r="A10" s="35">
        <v>0.36641100999999998</v>
      </c>
      <c r="B10" s="35">
        <v>2.498550184</v>
      </c>
    </row>
    <row r="11" spans="1:2">
      <c r="A11" s="35">
        <v>0.17541136800000001</v>
      </c>
      <c r="B11" s="35">
        <v>1.7149402920000001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</vt:lpstr>
      <vt:lpstr>Figure 1</vt:lpstr>
      <vt:lpstr>Figure 2</vt:lpstr>
      <vt:lpstr>Figure 3 </vt:lpstr>
      <vt:lpstr>Figure 4 and polyp volume</vt:lpstr>
      <vt:lpstr>Figure 5</vt:lpstr>
      <vt:lpstr>GP-Fig.1</vt:lpstr>
      <vt:lpstr>GP-Fig.2</vt:lpstr>
      <vt:lpstr>GP-Fig.3</vt:lpstr>
      <vt:lpstr>GP-Fig.4</vt:lpstr>
      <vt:lpstr>GP-Fig.5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Rotjan, Randi</dc:creator>
  <cp:lastModifiedBy>Gregory Pelose</cp:lastModifiedBy>
  <dcterms:created xsi:type="dcterms:W3CDTF">2019-06-13T16:26:14Z</dcterms:created>
  <dcterms:modified xsi:type="dcterms:W3CDTF">2019-12-10T04:24:30Z</dcterms:modified>
</cp:coreProperties>
</file>