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15" windowWidth="24675" windowHeight="1206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Y44" i="1"/>
  <c r="W44"/>
  <c r="U44"/>
  <c r="S44"/>
  <c r="Q44"/>
  <c r="P44"/>
  <c r="P31"/>
  <c r="Q31"/>
  <c r="R31"/>
  <c r="T31"/>
  <c r="V31"/>
  <c r="X31"/>
  <c r="O31"/>
  <c r="P35"/>
  <c r="Q35"/>
  <c r="R35"/>
  <c r="S35"/>
  <c r="T35"/>
  <c r="U35"/>
  <c r="V35"/>
  <c r="W35"/>
  <c r="X35"/>
  <c r="Y35"/>
  <c r="P36"/>
  <c r="Q36"/>
  <c r="R36"/>
  <c r="S36"/>
  <c r="T36"/>
  <c r="U36"/>
  <c r="V36"/>
  <c r="W36"/>
  <c r="X36"/>
  <c r="Y36"/>
  <c r="P37"/>
  <c r="Q37"/>
  <c r="R37"/>
  <c r="S37"/>
  <c r="T37"/>
  <c r="U37"/>
  <c r="V37"/>
  <c r="W37"/>
  <c r="X37"/>
  <c r="Y37"/>
  <c r="P38"/>
  <c r="Q38"/>
  <c r="R38"/>
  <c r="S38"/>
  <c r="T38"/>
  <c r="U38"/>
  <c r="V38"/>
  <c r="W38"/>
  <c r="X38"/>
  <c r="Y38"/>
  <c r="P39"/>
  <c r="Q39"/>
  <c r="R39"/>
  <c r="S39"/>
  <c r="T39"/>
  <c r="U39"/>
  <c r="V39"/>
  <c r="W39"/>
  <c r="X39"/>
  <c r="Y39"/>
  <c r="P40"/>
  <c r="Q40"/>
  <c r="R40"/>
  <c r="S40"/>
  <c r="T40"/>
  <c r="U40"/>
  <c r="V40"/>
  <c r="W40"/>
  <c r="X40"/>
  <c r="Y40"/>
  <c r="P41"/>
  <c r="Q41"/>
  <c r="R41"/>
  <c r="S41"/>
  <c r="T41"/>
  <c r="U41"/>
  <c r="V41"/>
  <c r="W41"/>
  <c r="X41"/>
  <c r="Y41"/>
  <c r="P42"/>
  <c r="Q42"/>
  <c r="R42"/>
  <c r="S42"/>
  <c r="T42"/>
  <c r="U42"/>
  <c r="V42"/>
  <c r="W42"/>
  <c r="X42"/>
  <c r="Y42"/>
  <c r="P43"/>
  <c r="Q43"/>
  <c r="R43"/>
  <c r="S43"/>
  <c r="T43"/>
  <c r="U43"/>
  <c r="V43"/>
  <c r="W43"/>
  <c r="X43"/>
  <c r="Y43"/>
  <c r="O43"/>
  <c r="O42"/>
  <c r="O41"/>
  <c r="O40"/>
  <c r="O39"/>
  <c r="O38"/>
  <c r="O37"/>
  <c r="O36"/>
  <c r="O35"/>
  <c r="P34"/>
  <c r="Q34"/>
  <c r="R34"/>
  <c r="S34"/>
  <c r="T34"/>
  <c r="U34"/>
  <c r="V34"/>
  <c r="W34"/>
  <c r="X34"/>
  <c r="Y34"/>
  <c r="O34"/>
  <c r="P33"/>
  <c r="Q33"/>
  <c r="R33"/>
  <c r="S33"/>
  <c r="T33"/>
  <c r="U33"/>
  <c r="V33"/>
  <c r="W33"/>
  <c r="X33"/>
  <c r="Y33"/>
  <c r="O33"/>
  <c r="P32"/>
  <c r="Q32"/>
  <c r="R32"/>
  <c r="S32"/>
  <c r="T32"/>
  <c r="U32"/>
  <c r="V32"/>
  <c r="W32"/>
  <c r="X32"/>
  <c r="Y32"/>
  <c r="O32"/>
  <c r="O27"/>
  <c r="O25"/>
  <c r="O23"/>
  <c r="O21"/>
  <c r="O19"/>
  <c r="O17"/>
  <c r="O15"/>
  <c r="O13"/>
  <c r="O11"/>
  <c r="O9"/>
  <c r="O7"/>
  <c r="O5"/>
  <c r="T27"/>
  <c r="U27" s="1"/>
  <c r="T25"/>
  <c r="U25" s="1"/>
  <c r="T23"/>
  <c r="U23" s="1"/>
  <c r="T21"/>
  <c r="U21" s="1"/>
  <c r="T19"/>
  <c r="U19" s="1"/>
  <c r="T17"/>
  <c r="U17" s="1"/>
  <c r="T15"/>
  <c r="U15" s="1"/>
  <c r="T13"/>
  <c r="U13" s="1"/>
  <c r="T11"/>
  <c r="U11" s="1"/>
  <c r="T9"/>
  <c r="U9" s="1"/>
  <c r="T7"/>
  <c r="U7" s="1"/>
  <c r="U5"/>
  <c r="T5"/>
  <c r="S27"/>
  <c r="S25"/>
  <c r="S23"/>
  <c r="S21"/>
  <c r="S19"/>
  <c r="S17"/>
  <c r="S15"/>
  <c r="S13"/>
  <c r="S11"/>
  <c r="S9"/>
  <c r="S7"/>
  <c r="R27"/>
  <c r="R25"/>
  <c r="R23"/>
  <c r="R21"/>
  <c r="R19"/>
  <c r="R17"/>
  <c r="R15"/>
  <c r="R13"/>
  <c r="R11"/>
  <c r="R9"/>
  <c r="R7"/>
  <c r="S5"/>
  <c r="R5"/>
  <c r="Y27"/>
  <c r="Y25"/>
  <c r="Y23"/>
  <c r="Y21"/>
  <c r="Y19"/>
  <c r="Y17"/>
  <c r="Y15"/>
  <c r="Y13"/>
  <c r="Y11"/>
  <c r="Y9"/>
  <c r="Y7"/>
  <c r="W27"/>
  <c r="W25"/>
  <c r="W23"/>
  <c r="W21"/>
  <c r="W19"/>
  <c r="W17"/>
  <c r="W15"/>
  <c r="W13"/>
  <c r="W11"/>
  <c r="W9"/>
  <c r="W7"/>
  <c r="Y5"/>
  <c r="W5"/>
</calcChain>
</file>

<file path=xl/sharedStrings.xml><?xml version="1.0" encoding="utf-8"?>
<sst xmlns="http://schemas.openxmlformats.org/spreadsheetml/2006/main" count="60" uniqueCount="33">
  <si>
    <t>numResources</t>
  </si>
  <si>
    <t>numTasks</t>
  </si>
  <si>
    <t>dbMaxX</t>
  </si>
  <si>
    <t>dbMaxY</t>
  </si>
  <si>
    <t>dbTasksDensity</t>
  </si>
  <si>
    <t>numSolutionsFound</t>
  </si>
  <si>
    <t>iNumThreads</t>
  </si>
  <si>
    <t>iTotServices</t>
  </si>
  <si>
    <t>dbTraveledDistance</t>
  </si>
  <si>
    <t>dbCompletionTime</t>
  </si>
  <si>
    <t>dbWaitingTime</t>
  </si>
  <si>
    <t>dbTotalCosts</t>
  </si>
  <si>
    <t>#incorrectly classified instances</t>
  </si>
  <si>
    <t>Precision</t>
  </si>
  <si>
    <t>Type</t>
  </si>
  <si>
    <t>P</t>
  </si>
  <si>
    <t>O</t>
  </si>
  <si>
    <t>Recall</t>
  </si>
  <si>
    <t>dblExecutionTime (s)</t>
  </si>
  <si>
    <t>Absolute</t>
  </si>
  <si>
    <t>%</t>
  </si>
  <si>
    <t>#Correctly classified instaces</t>
  </si>
  <si>
    <t>Execution time saving</t>
  </si>
  <si>
    <t>Absolute (s)</t>
  </si>
  <si>
    <t>Instance name</t>
  </si>
  <si>
    <t>Execution time saving (%)</t>
  </si>
  <si>
    <t>Medie</t>
  </si>
  <si>
    <t>Serviced tasks difference</t>
  </si>
  <si>
    <t>Serviced tasks difference (%)</t>
  </si>
  <si>
    <t>Classifier info</t>
  </si>
  <si>
    <t>Dataset info</t>
  </si>
  <si>
    <t>#Correctly classified (%)</t>
  </si>
  <si>
    <t>#Incorrectly classified (%)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</si>
</sst>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70" formatCode="0.0"/>
    <numFmt numFmtId="171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2" applyNumberFormat="1" applyFont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1" fontId="0" fillId="0" borderId="1" xfId="2" applyNumberFormat="1" applyFont="1" applyBorder="1"/>
    <xf numFmtId="43" fontId="0" fillId="0" borderId="1" xfId="1" applyFont="1" applyBorder="1"/>
    <xf numFmtId="0" fontId="2" fillId="0" borderId="1" xfId="0" applyFont="1" applyBorder="1" applyAlignment="1">
      <alignment textRotation="45"/>
    </xf>
    <xf numFmtId="0" fontId="2" fillId="0" borderId="1" xfId="0" applyFont="1" applyBorder="1"/>
    <xf numFmtId="171" fontId="2" fillId="0" borderId="1" xfId="0" applyNumberFormat="1" applyFont="1" applyBorder="1"/>
    <xf numFmtId="0" fontId="2" fillId="4" borderId="1" xfId="0" applyFont="1" applyFill="1" applyBorder="1" applyAlignment="1">
      <alignment textRotation="45"/>
    </xf>
    <xf numFmtId="0" fontId="0" fillId="4" borderId="1" xfId="0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textRotation="45"/>
    </xf>
    <xf numFmtId="0" fontId="0" fillId="5" borderId="1" xfId="0" applyFill="1" applyBorder="1"/>
    <xf numFmtId="171" fontId="0" fillId="5" borderId="1" xfId="2" applyNumberFormat="1" applyFont="1" applyFill="1" applyBorder="1"/>
    <xf numFmtId="0" fontId="2" fillId="5" borderId="1" xfId="0" applyFont="1" applyFill="1" applyBorder="1"/>
    <xf numFmtId="171" fontId="2" fillId="5" borderId="1" xfId="0" applyNumberFormat="1" applyFont="1" applyFill="1" applyBorder="1"/>
    <xf numFmtId="0" fontId="2" fillId="6" borderId="1" xfId="0" applyFont="1" applyFill="1" applyBorder="1" applyAlignment="1">
      <alignment textRotation="45"/>
    </xf>
    <xf numFmtId="0" fontId="0" fillId="6" borderId="1" xfId="0" applyFill="1" applyBorder="1"/>
    <xf numFmtId="171" fontId="0" fillId="6" borderId="1" xfId="2" applyNumberFormat="1" applyFont="1" applyFill="1" applyBorder="1"/>
    <xf numFmtId="0" fontId="2" fillId="6" borderId="1" xfId="0" applyFont="1" applyFill="1" applyBorder="1"/>
    <xf numFmtId="171" fontId="2" fillId="6" borderId="1" xfId="0" applyNumberFormat="1" applyFont="1" applyFill="1" applyBorder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Foglio1!$P$31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Foglio1!$O$32:$O$43</c:f>
              <c:strCache>
                <c:ptCount val="12"/>
                <c:pt idx="0">
                  <c:v>10-100-d0,08</c:v>
                </c:pt>
                <c:pt idx="1">
                  <c:v>10-100-d0,05</c:v>
                </c:pt>
                <c:pt idx="2">
                  <c:v>10-100-d0,01</c:v>
                </c:pt>
                <c:pt idx="3">
                  <c:v>20-200-d0,08</c:v>
                </c:pt>
                <c:pt idx="4">
                  <c:v>20-200-d0,05</c:v>
                </c:pt>
                <c:pt idx="5">
                  <c:v>20-200-d0,01</c:v>
                </c:pt>
                <c:pt idx="6">
                  <c:v>100-1000-d0,10</c:v>
                </c:pt>
                <c:pt idx="7">
                  <c:v>100-1000-d0,05</c:v>
                </c:pt>
                <c:pt idx="8">
                  <c:v>100-1000-d0,01</c:v>
                </c:pt>
                <c:pt idx="9">
                  <c:v>200-2000-d0,10</c:v>
                </c:pt>
                <c:pt idx="10">
                  <c:v>200-2000-d0,05</c:v>
                </c:pt>
                <c:pt idx="11">
                  <c:v>200-2000-d0,01</c:v>
                </c:pt>
              </c:strCache>
            </c:strRef>
          </c:cat>
          <c:val>
            <c:numRef>
              <c:f>Foglio1!$P$32:$P$43</c:f>
              <c:numCache>
                <c:formatCode>0.0%</c:formatCode>
                <c:ptCount val="12"/>
                <c:pt idx="0">
                  <c:v>0.67600000000000005</c:v>
                </c:pt>
                <c:pt idx="1">
                  <c:v>0.63700000000000001</c:v>
                </c:pt>
                <c:pt idx="2">
                  <c:v>0.70399999999999996</c:v>
                </c:pt>
                <c:pt idx="3">
                  <c:v>0.60799999999999998</c:v>
                </c:pt>
                <c:pt idx="4">
                  <c:v>0.754</c:v>
                </c:pt>
                <c:pt idx="5">
                  <c:v>0.79700000000000004</c:v>
                </c:pt>
                <c:pt idx="6">
                  <c:v>0.70199999999999996</c:v>
                </c:pt>
                <c:pt idx="7">
                  <c:v>0.80200000000000005</c:v>
                </c:pt>
                <c:pt idx="8">
                  <c:v>0.88200000000000001</c:v>
                </c:pt>
                <c:pt idx="9">
                  <c:v>0.79500000000000004</c:v>
                </c:pt>
                <c:pt idx="10">
                  <c:v>0.88200000000000001</c:v>
                </c:pt>
                <c:pt idx="11">
                  <c:v>0.92500000000000004</c:v>
                </c:pt>
              </c:numCache>
            </c:numRef>
          </c:val>
        </c:ser>
        <c:ser>
          <c:idx val="1"/>
          <c:order val="1"/>
          <c:tx>
            <c:strRef>
              <c:f>Foglio1!$Q$31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Foglio1!$O$32:$O$43</c:f>
              <c:strCache>
                <c:ptCount val="12"/>
                <c:pt idx="0">
                  <c:v>10-100-d0,08</c:v>
                </c:pt>
                <c:pt idx="1">
                  <c:v>10-100-d0,05</c:v>
                </c:pt>
                <c:pt idx="2">
                  <c:v>10-100-d0,01</c:v>
                </c:pt>
                <c:pt idx="3">
                  <c:v>20-200-d0,08</c:v>
                </c:pt>
                <c:pt idx="4">
                  <c:v>20-200-d0,05</c:v>
                </c:pt>
                <c:pt idx="5">
                  <c:v>20-200-d0,01</c:v>
                </c:pt>
                <c:pt idx="6">
                  <c:v>100-1000-d0,10</c:v>
                </c:pt>
                <c:pt idx="7">
                  <c:v>100-1000-d0,05</c:v>
                </c:pt>
                <c:pt idx="8">
                  <c:v>100-1000-d0,01</c:v>
                </c:pt>
                <c:pt idx="9">
                  <c:v>200-2000-d0,10</c:v>
                </c:pt>
                <c:pt idx="10">
                  <c:v>200-2000-d0,05</c:v>
                </c:pt>
                <c:pt idx="11">
                  <c:v>200-2000-d0,01</c:v>
                </c:pt>
              </c:strCache>
            </c:strRef>
          </c:cat>
          <c:val>
            <c:numRef>
              <c:f>Foglio1!$Q$32:$Q$43</c:f>
              <c:numCache>
                <c:formatCode>0.0%</c:formatCode>
                <c:ptCount val="12"/>
                <c:pt idx="0">
                  <c:v>0.69</c:v>
                </c:pt>
                <c:pt idx="1">
                  <c:v>0.69</c:v>
                </c:pt>
                <c:pt idx="2">
                  <c:v>0.74</c:v>
                </c:pt>
                <c:pt idx="3">
                  <c:v>0.64</c:v>
                </c:pt>
                <c:pt idx="4">
                  <c:v>0.76</c:v>
                </c:pt>
                <c:pt idx="5">
                  <c:v>0.8</c:v>
                </c:pt>
                <c:pt idx="6">
                  <c:v>0.72399999999999998</c:v>
                </c:pt>
                <c:pt idx="7">
                  <c:v>0.80200000000000005</c:v>
                </c:pt>
                <c:pt idx="8">
                  <c:v>0.88100000000000001</c:v>
                </c:pt>
                <c:pt idx="9">
                  <c:v>0.8</c:v>
                </c:pt>
                <c:pt idx="10">
                  <c:v>0.877</c:v>
                </c:pt>
                <c:pt idx="11">
                  <c:v>0.92400000000000004</c:v>
                </c:pt>
              </c:numCache>
            </c:numRef>
          </c:val>
        </c:ser>
        <c:marker val="1"/>
        <c:axId val="78969088"/>
        <c:axId val="81306368"/>
      </c:lineChart>
      <c:catAx>
        <c:axId val="78969088"/>
        <c:scaling>
          <c:orientation val="minMax"/>
        </c:scaling>
        <c:axPos val="b"/>
        <c:tickLblPos val="nextTo"/>
        <c:crossAx val="81306368"/>
        <c:crosses val="autoZero"/>
        <c:auto val="1"/>
        <c:lblAlgn val="ctr"/>
        <c:lblOffset val="100"/>
      </c:catAx>
      <c:valAx>
        <c:axId val="81306368"/>
        <c:scaling>
          <c:orientation val="minMax"/>
        </c:scaling>
        <c:axPos val="l"/>
        <c:majorGridlines/>
        <c:numFmt formatCode="0.0%" sourceLinked="1"/>
        <c:tickLblPos val="nextTo"/>
        <c:crossAx val="7896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clustered"/>
        <c:ser>
          <c:idx val="0"/>
          <c:order val="0"/>
          <c:tx>
            <c:strRef>
              <c:f>Foglio1!$S$31</c:f>
              <c:strCache>
                <c:ptCount val="1"/>
                <c:pt idx="0">
                  <c:v>Execution time saving (%)</c:v>
                </c:pt>
              </c:strCache>
            </c:strRef>
          </c:tx>
          <c:dLbls>
            <c:showVal val="1"/>
          </c:dLbls>
          <c:cat>
            <c:strRef>
              <c:f>Foglio1!$O$32:$O$43</c:f>
              <c:strCache>
                <c:ptCount val="12"/>
                <c:pt idx="0">
                  <c:v>10-100-d0,08</c:v>
                </c:pt>
                <c:pt idx="1">
                  <c:v>10-100-d0,05</c:v>
                </c:pt>
                <c:pt idx="2">
                  <c:v>10-100-d0,01</c:v>
                </c:pt>
                <c:pt idx="3">
                  <c:v>20-200-d0,08</c:v>
                </c:pt>
                <c:pt idx="4">
                  <c:v>20-200-d0,05</c:v>
                </c:pt>
                <c:pt idx="5">
                  <c:v>20-200-d0,01</c:v>
                </c:pt>
                <c:pt idx="6">
                  <c:v>100-1000-d0,10</c:v>
                </c:pt>
                <c:pt idx="7">
                  <c:v>100-1000-d0,05</c:v>
                </c:pt>
                <c:pt idx="8">
                  <c:v>100-1000-d0,01</c:v>
                </c:pt>
                <c:pt idx="9">
                  <c:v>200-2000-d0,10</c:v>
                </c:pt>
                <c:pt idx="10">
                  <c:v>200-2000-d0,05</c:v>
                </c:pt>
                <c:pt idx="11">
                  <c:v>200-2000-d0,01</c:v>
                </c:pt>
              </c:strCache>
            </c:strRef>
          </c:cat>
          <c:val>
            <c:numRef>
              <c:f>Foglio1!$S$32:$S$43</c:f>
              <c:numCache>
                <c:formatCode>0.0%</c:formatCode>
                <c:ptCount val="12"/>
                <c:pt idx="0">
                  <c:v>-0.20696159122085045</c:v>
                </c:pt>
                <c:pt idx="1">
                  <c:v>-0.1834388537154282</c:v>
                </c:pt>
                <c:pt idx="2">
                  <c:v>-0.2762989095574086</c:v>
                </c:pt>
                <c:pt idx="3">
                  <c:v>-0.29337030040826279</c:v>
                </c:pt>
                <c:pt idx="4">
                  <c:v>-0.40065177200513902</c:v>
                </c:pt>
                <c:pt idx="5">
                  <c:v>-0.3238178692999899</c:v>
                </c:pt>
                <c:pt idx="6">
                  <c:v>-0.46604295105214461</c:v>
                </c:pt>
                <c:pt idx="7">
                  <c:v>-0.61964415349215429</c:v>
                </c:pt>
                <c:pt idx="8">
                  <c:v>-0.6095036693105006</c:v>
                </c:pt>
                <c:pt idx="9">
                  <c:v>-0.49649655929662251</c:v>
                </c:pt>
                <c:pt idx="10">
                  <c:v>-0.55985401124156042</c:v>
                </c:pt>
                <c:pt idx="11">
                  <c:v>-0.52052254707655587</c:v>
                </c:pt>
              </c:numCache>
            </c:numRef>
          </c:val>
        </c:ser>
        <c:ser>
          <c:idx val="1"/>
          <c:order val="1"/>
          <c:tx>
            <c:strRef>
              <c:f>Foglio1!$U$31</c:f>
              <c:strCache>
                <c:ptCount val="1"/>
                <c:pt idx="0">
                  <c:v>Serviced tasks difference (%)</c:v>
                </c:pt>
              </c:strCache>
            </c:strRef>
          </c:tx>
          <c:dLbls>
            <c:showVal val="1"/>
          </c:dLbls>
          <c:cat>
            <c:strRef>
              <c:f>Foglio1!$O$32:$O$43</c:f>
              <c:strCache>
                <c:ptCount val="12"/>
                <c:pt idx="0">
                  <c:v>10-100-d0,08</c:v>
                </c:pt>
                <c:pt idx="1">
                  <c:v>10-100-d0,05</c:v>
                </c:pt>
                <c:pt idx="2">
                  <c:v>10-100-d0,01</c:v>
                </c:pt>
                <c:pt idx="3">
                  <c:v>20-200-d0,08</c:v>
                </c:pt>
                <c:pt idx="4">
                  <c:v>20-200-d0,05</c:v>
                </c:pt>
                <c:pt idx="5">
                  <c:v>20-200-d0,01</c:v>
                </c:pt>
                <c:pt idx="6">
                  <c:v>100-1000-d0,10</c:v>
                </c:pt>
                <c:pt idx="7">
                  <c:v>100-1000-d0,05</c:v>
                </c:pt>
                <c:pt idx="8">
                  <c:v>100-1000-d0,01</c:v>
                </c:pt>
                <c:pt idx="9">
                  <c:v>200-2000-d0,10</c:v>
                </c:pt>
                <c:pt idx="10">
                  <c:v>200-2000-d0,05</c:v>
                </c:pt>
                <c:pt idx="11">
                  <c:v>200-2000-d0,01</c:v>
                </c:pt>
              </c:strCache>
            </c:strRef>
          </c:cat>
          <c:val>
            <c:numRef>
              <c:f>Foglio1!$U$32:$U$43</c:f>
              <c:numCache>
                <c:formatCode>0.0%</c:formatCode>
                <c:ptCount val="12"/>
                <c:pt idx="0">
                  <c:v>1.4925373134328358E-2</c:v>
                </c:pt>
                <c:pt idx="1">
                  <c:v>-2.8571428571428571E-2</c:v>
                </c:pt>
                <c:pt idx="2">
                  <c:v>1.3333333333333334E-2</c:v>
                </c:pt>
                <c:pt idx="3">
                  <c:v>-5.6338028169014086E-2</c:v>
                </c:pt>
                <c:pt idx="4">
                  <c:v>-6.7567567567567571E-3</c:v>
                </c:pt>
                <c:pt idx="5">
                  <c:v>-2.2058823529411766E-2</c:v>
                </c:pt>
                <c:pt idx="6">
                  <c:v>-1.358695652173913E-3</c:v>
                </c:pt>
                <c:pt idx="7">
                  <c:v>-3.1073446327683617E-2</c:v>
                </c:pt>
                <c:pt idx="8">
                  <c:v>-1.3307984790874524E-2</c:v>
                </c:pt>
                <c:pt idx="9">
                  <c:v>-3.2616238723108953E-2</c:v>
                </c:pt>
                <c:pt idx="10">
                  <c:v>-6.3076923076923072E-2</c:v>
                </c:pt>
                <c:pt idx="11">
                  <c:v>5.6625141562853904E-3</c:v>
                </c:pt>
              </c:numCache>
            </c:numRef>
          </c:val>
        </c:ser>
        <c:axId val="80170368"/>
        <c:axId val="95281536"/>
      </c:barChart>
      <c:catAx>
        <c:axId val="80170368"/>
        <c:scaling>
          <c:orientation val="minMax"/>
        </c:scaling>
        <c:axPos val="b"/>
        <c:tickLblPos val="nextTo"/>
        <c:crossAx val="95281536"/>
        <c:crosses val="autoZero"/>
        <c:auto val="1"/>
        <c:lblAlgn val="ctr"/>
        <c:lblOffset val="100"/>
      </c:catAx>
      <c:valAx>
        <c:axId val="95281536"/>
        <c:scaling>
          <c:orientation val="minMax"/>
        </c:scaling>
        <c:axPos val="l"/>
        <c:majorGridlines/>
        <c:numFmt formatCode="0.0%" sourceLinked="1"/>
        <c:tickLblPos val="nextTo"/>
        <c:crossAx val="8017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918881</xdr:colOff>
      <xdr:row>30</xdr:row>
      <xdr:rowOff>134470</xdr:rowOff>
    </xdr:from>
    <xdr:to>
      <xdr:col>13</xdr:col>
      <xdr:colOff>616323</xdr:colOff>
      <xdr:row>64</xdr:row>
      <xdr:rowOff>33618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918881</xdr:colOff>
      <xdr:row>64</xdr:row>
      <xdr:rowOff>179294</xdr:rowOff>
    </xdr:from>
    <xdr:to>
      <xdr:col>17</xdr:col>
      <xdr:colOff>358588</xdr:colOff>
      <xdr:row>96</xdr:row>
      <xdr:rowOff>123264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4"/>
  <sheetViews>
    <sheetView tabSelected="1" topLeftCell="A28" zoomScale="85" zoomScaleNormal="85" workbookViewId="0">
      <selection activeCell="U37" sqref="U37"/>
    </sheetView>
  </sheetViews>
  <sheetFormatPr defaultColWidth="9.85546875" defaultRowHeight="15"/>
  <cols>
    <col min="2" max="2" width="14.140625" bestFit="1" customWidth="1"/>
    <col min="3" max="3" width="9.7109375" bestFit="1" customWidth="1"/>
    <col min="4" max="4" width="8.140625" bestFit="1" customWidth="1"/>
    <col min="5" max="5" width="8" bestFit="1" customWidth="1"/>
    <col min="6" max="6" width="14.85546875" bestFit="1" customWidth="1"/>
    <col min="7" max="7" width="19.140625" bestFit="1" customWidth="1"/>
    <col min="8" max="8" width="20.7109375" bestFit="1" customWidth="1"/>
    <col min="9" max="9" width="12.85546875" bestFit="1" customWidth="1"/>
    <col min="10" max="10" width="12.140625" bestFit="1" customWidth="1"/>
    <col min="11" max="11" width="18.85546875" bestFit="1" customWidth="1"/>
    <col min="12" max="12" width="18.42578125" bestFit="1" customWidth="1"/>
    <col min="13" max="13" width="14.7109375" bestFit="1" customWidth="1"/>
    <col min="14" max="14" width="12.42578125" bestFit="1" customWidth="1"/>
    <col min="15" max="15" width="15.85546875" customWidth="1"/>
    <col min="16" max="21" width="15" customWidth="1"/>
    <col min="22" max="25" width="16.28515625" customWidth="1"/>
  </cols>
  <sheetData>
    <row r="1" spans="1:25" ht="18.75">
      <c r="A1" s="5" t="s">
        <v>30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7" t="s">
        <v>29</v>
      </c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>
      <c r="A2" s="6" t="s">
        <v>14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18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8" t="s">
        <v>24</v>
      </c>
      <c r="P2" s="8" t="s">
        <v>13</v>
      </c>
      <c r="Q2" s="8" t="s">
        <v>17</v>
      </c>
      <c r="R2" s="9" t="s">
        <v>22</v>
      </c>
      <c r="S2" s="9"/>
      <c r="T2" s="9" t="s">
        <v>27</v>
      </c>
      <c r="U2" s="9"/>
      <c r="V2" s="9" t="s">
        <v>21</v>
      </c>
      <c r="W2" s="9"/>
      <c r="X2" s="9" t="s">
        <v>12</v>
      </c>
      <c r="Y2" s="9"/>
    </row>
    <row r="3" spans="1: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8"/>
      <c r="P3" s="8"/>
      <c r="Q3" s="8"/>
      <c r="R3" s="10" t="s">
        <v>23</v>
      </c>
      <c r="S3" s="10" t="s">
        <v>20</v>
      </c>
      <c r="T3" s="10" t="s">
        <v>19</v>
      </c>
      <c r="U3" s="10" t="s">
        <v>20</v>
      </c>
      <c r="V3" s="10" t="s">
        <v>19</v>
      </c>
      <c r="W3" s="10" t="s">
        <v>20</v>
      </c>
      <c r="X3" s="10" t="s">
        <v>19</v>
      </c>
      <c r="Y3" s="10" t="s">
        <v>20</v>
      </c>
    </row>
    <row r="4" spans="1:25">
      <c r="A4" s="1" t="s">
        <v>16</v>
      </c>
      <c r="B4" s="1">
        <v>10</v>
      </c>
      <c r="C4" s="1">
        <v>100</v>
      </c>
      <c r="D4" s="1">
        <v>35</v>
      </c>
      <c r="E4" s="1">
        <v>35</v>
      </c>
      <c r="F4" s="2">
        <v>8.16326530612244E-2</v>
      </c>
      <c r="G4" s="1">
        <v>2</v>
      </c>
      <c r="H4" s="3">
        <v>5.8319999999999999</v>
      </c>
      <c r="I4">
        <v>7</v>
      </c>
      <c r="J4">
        <v>67</v>
      </c>
      <c r="K4">
        <v>1418.6723742558599</v>
      </c>
      <c r="L4">
        <v>5409.9099936162902</v>
      </c>
      <c r="M4">
        <v>26.237619360434699</v>
      </c>
      <c r="N4">
        <v>6100.2912093002096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>
      <c r="A5" s="1" t="s">
        <v>15</v>
      </c>
      <c r="B5" s="1">
        <v>10</v>
      </c>
      <c r="C5" s="1">
        <v>89</v>
      </c>
      <c r="D5" s="1">
        <v>35</v>
      </c>
      <c r="E5" s="1">
        <v>35</v>
      </c>
      <c r="F5" s="2">
        <v>8.16326530612244E-2</v>
      </c>
      <c r="G5" s="1">
        <v>2</v>
      </c>
      <c r="H5" s="3">
        <v>4.625</v>
      </c>
      <c r="I5">
        <v>7</v>
      </c>
      <c r="J5">
        <v>68</v>
      </c>
      <c r="K5">
        <v>1395.08913066169</v>
      </c>
      <c r="L5">
        <v>5388.37003511081</v>
      </c>
      <c r="M5">
        <v>3.28090444911629</v>
      </c>
      <c r="N5">
        <v>4324.7763050512604</v>
      </c>
      <c r="O5" s="11" t="str">
        <f>CONCATENATE(B4,"-",TEXT(C4,"00"),"-d",TEXT(F4,"0,00"))</f>
        <v>10-100-d0,08</v>
      </c>
      <c r="P5" s="12">
        <v>0.67600000000000005</v>
      </c>
      <c r="Q5" s="12">
        <v>0.69</v>
      </c>
      <c r="R5" s="13">
        <f>H5-H4</f>
        <v>-1.2069999999999999</v>
      </c>
      <c r="S5" s="12">
        <f>R5/H4</f>
        <v>-0.20696159122085045</v>
      </c>
      <c r="T5" s="13">
        <f>J5-J4</f>
        <v>1</v>
      </c>
      <c r="U5" s="12">
        <f>T5/J4</f>
        <v>1.4925373134328358E-2</v>
      </c>
      <c r="V5" s="11">
        <v>69</v>
      </c>
      <c r="W5" s="12">
        <f>V5/$C4</f>
        <v>0.69</v>
      </c>
      <c r="X5" s="11">
        <v>31</v>
      </c>
      <c r="Y5" s="12">
        <f>X5/$C4</f>
        <v>0.31</v>
      </c>
    </row>
    <row r="6" spans="1:25">
      <c r="A6" s="1" t="s">
        <v>16</v>
      </c>
      <c r="B6" s="1">
        <v>10</v>
      </c>
      <c r="C6" s="1">
        <v>100</v>
      </c>
      <c r="D6" s="1">
        <v>45</v>
      </c>
      <c r="E6" s="1">
        <v>45</v>
      </c>
      <c r="F6" s="2">
        <v>4.9382716049382699E-2</v>
      </c>
      <c r="G6" s="1">
        <v>2</v>
      </c>
      <c r="H6" s="3">
        <v>6.0019999999999998</v>
      </c>
      <c r="I6">
        <v>7</v>
      </c>
      <c r="J6">
        <v>70</v>
      </c>
      <c r="K6">
        <v>1264.7787207430399</v>
      </c>
      <c r="L6">
        <v>5241.9334353531704</v>
      </c>
      <c r="M6">
        <v>20.1547146101286</v>
      </c>
      <c r="N6">
        <v>5059.1148829721897</v>
      </c>
      <c r="O6" s="11"/>
      <c r="P6" s="12"/>
      <c r="Q6" s="12"/>
      <c r="R6" s="12"/>
      <c r="S6" s="12"/>
      <c r="T6" s="12"/>
      <c r="U6" s="12"/>
      <c r="V6" s="11"/>
      <c r="W6" s="12"/>
      <c r="X6" s="11"/>
      <c r="Y6" s="12"/>
    </row>
    <row r="7" spans="1:25">
      <c r="A7" s="1" t="s">
        <v>15</v>
      </c>
      <c r="B7" s="1">
        <v>10</v>
      </c>
      <c r="C7" s="1">
        <v>88</v>
      </c>
      <c r="D7" s="1">
        <v>45</v>
      </c>
      <c r="E7" s="1">
        <v>45</v>
      </c>
      <c r="F7" s="2">
        <v>4.9382716049382699E-2</v>
      </c>
      <c r="G7" s="1">
        <v>2</v>
      </c>
      <c r="H7" s="3">
        <v>4.9009999999999998</v>
      </c>
      <c r="I7">
        <v>7</v>
      </c>
      <c r="J7">
        <v>68</v>
      </c>
      <c r="K7">
        <v>1220.3890543315099</v>
      </c>
      <c r="L7">
        <v>5244.8111626383698</v>
      </c>
      <c r="M7">
        <v>40.422108306858199</v>
      </c>
      <c r="N7">
        <v>3661.1671629945399</v>
      </c>
      <c r="O7" s="11" t="str">
        <f>CONCATENATE(B6,"-",TEXT(C6,"00"),"-d",TEXT(F6,"0,00"))</f>
        <v>10-100-d0,05</v>
      </c>
      <c r="P7" s="12">
        <v>0.63700000000000001</v>
      </c>
      <c r="Q7" s="12">
        <v>0.69</v>
      </c>
      <c r="R7" s="13">
        <f>H7-H6</f>
        <v>-1.101</v>
      </c>
      <c r="S7" s="12">
        <f>R7/H6</f>
        <v>-0.1834388537154282</v>
      </c>
      <c r="T7" s="13">
        <f>J7-J6</f>
        <v>-2</v>
      </c>
      <c r="U7" s="12">
        <f>T7/J6</f>
        <v>-2.8571428571428571E-2</v>
      </c>
      <c r="V7" s="11">
        <v>69</v>
      </c>
      <c r="W7" s="12">
        <f>V7/$C6</f>
        <v>0.69</v>
      </c>
      <c r="X7" s="11">
        <v>31</v>
      </c>
      <c r="Y7" s="12">
        <f>X7/$C6</f>
        <v>0.31</v>
      </c>
    </row>
    <row r="8" spans="1:25">
      <c r="A8" s="1" t="s">
        <v>16</v>
      </c>
      <c r="B8" s="1">
        <v>10</v>
      </c>
      <c r="C8" s="1">
        <v>100</v>
      </c>
      <c r="D8" s="1">
        <v>100</v>
      </c>
      <c r="E8" s="1">
        <v>100</v>
      </c>
      <c r="F8" s="2">
        <v>0.01</v>
      </c>
      <c r="G8" s="1">
        <v>2</v>
      </c>
      <c r="H8" s="3">
        <v>6.2359999999999998</v>
      </c>
      <c r="I8">
        <v>7</v>
      </c>
      <c r="J8">
        <v>75</v>
      </c>
      <c r="K8">
        <v>1055.66988189571</v>
      </c>
      <c r="L8">
        <v>5225.7728887678304</v>
      </c>
      <c r="M8">
        <v>42.103006872121298</v>
      </c>
      <c r="N8">
        <v>3694.8445866349898</v>
      </c>
      <c r="O8" s="11"/>
      <c r="P8" s="12"/>
      <c r="Q8" s="12"/>
      <c r="R8" s="12"/>
      <c r="S8" s="12"/>
      <c r="T8" s="12"/>
      <c r="U8" s="12"/>
      <c r="V8" s="11"/>
      <c r="W8" s="12"/>
      <c r="X8" s="11"/>
      <c r="Y8" s="12"/>
    </row>
    <row r="9" spans="1:25">
      <c r="A9" s="1" t="s">
        <v>15</v>
      </c>
      <c r="B9" s="1">
        <v>10</v>
      </c>
      <c r="C9" s="1">
        <v>86</v>
      </c>
      <c r="D9" s="1">
        <v>100</v>
      </c>
      <c r="E9" s="1">
        <v>100</v>
      </c>
      <c r="F9" s="2">
        <v>0.01</v>
      </c>
      <c r="G9" s="1">
        <v>2</v>
      </c>
      <c r="H9" s="3">
        <v>4.5129999999999999</v>
      </c>
      <c r="I9">
        <v>7</v>
      </c>
      <c r="J9">
        <v>76</v>
      </c>
      <c r="K9">
        <v>1058.01276274054</v>
      </c>
      <c r="L9">
        <v>5187.6543748091299</v>
      </c>
      <c r="M9">
        <v>9.6416120685967108</v>
      </c>
      <c r="N9">
        <v>2116.02552548108</v>
      </c>
      <c r="O9" s="11" t="str">
        <f>CONCATENATE(B8,"-",TEXT(C8,"00"),"-d",TEXT(F8,"0,00"))</f>
        <v>10-100-d0,01</v>
      </c>
      <c r="P9" s="12">
        <v>0.70399999999999996</v>
      </c>
      <c r="Q9" s="12">
        <v>0.74</v>
      </c>
      <c r="R9" s="13">
        <f>H9-H8</f>
        <v>-1.7229999999999999</v>
      </c>
      <c r="S9" s="12">
        <f>R9/H8</f>
        <v>-0.2762989095574086</v>
      </c>
      <c r="T9" s="13">
        <f>J9-J8</f>
        <v>1</v>
      </c>
      <c r="U9" s="12">
        <f>T9/J8</f>
        <v>1.3333333333333334E-2</v>
      </c>
      <c r="V9" s="11">
        <v>74</v>
      </c>
      <c r="W9" s="12">
        <f>V9/$C8</f>
        <v>0.74</v>
      </c>
      <c r="X9" s="11">
        <v>26</v>
      </c>
      <c r="Y9" s="12">
        <f>X9/$C8</f>
        <v>0.26</v>
      </c>
    </row>
    <row r="10" spans="1:25">
      <c r="A10" s="1" t="s">
        <v>16</v>
      </c>
      <c r="B10" s="1">
        <v>20</v>
      </c>
      <c r="C10" s="1">
        <v>200</v>
      </c>
      <c r="D10" s="1">
        <v>50</v>
      </c>
      <c r="E10" s="1">
        <v>50</v>
      </c>
      <c r="F10" s="2">
        <v>0.08</v>
      </c>
      <c r="G10" s="1">
        <v>2</v>
      </c>
      <c r="H10" s="3">
        <v>32.822000000000003</v>
      </c>
      <c r="I10">
        <v>7</v>
      </c>
      <c r="J10">
        <v>142</v>
      </c>
      <c r="K10">
        <v>2424.8774259768702</v>
      </c>
      <c r="L10">
        <v>10586.1087510737</v>
      </c>
      <c r="M10">
        <v>2.2313250969206102</v>
      </c>
      <c r="N10">
        <v>16489.166496642702</v>
      </c>
      <c r="O10" s="11"/>
      <c r="P10" s="12"/>
      <c r="Q10" s="12"/>
      <c r="R10" s="12"/>
      <c r="S10" s="12"/>
      <c r="T10" s="12"/>
      <c r="U10" s="12"/>
      <c r="V10" s="11"/>
      <c r="W10" s="12"/>
      <c r="X10" s="11"/>
      <c r="Y10" s="12"/>
    </row>
    <row r="11" spans="1:25">
      <c r="A11" s="1" t="s">
        <v>15</v>
      </c>
      <c r="B11" s="1">
        <v>20</v>
      </c>
      <c r="C11" s="1">
        <v>158</v>
      </c>
      <c r="D11" s="1">
        <v>50</v>
      </c>
      <c r="E11" s="1">
        <v>50</v>
      </c>
      <c r="F11" s="2">
        <v>0.08</v>
      </c>
      <c r="G11" s="1">
        <v>2</v>
      </c>
      <c r="H11" s="3">
        <v>23.193000000000001</v>
      </c>
      <c r="I11">
        <v>7</v>
      </c>
      <c r="J11">
        <v>134</v>
      </c>
      <c r="K11">
        <v>2460.2007551926799</v>
      </c>
      <c r="L11">
        <v>10499.4512072415</v>
      </c>
      <c r="M11">
        <v>49.250452048913701</v>
      </c>
      <c r="N11">
        <v>8364.6825676551307</v>
      </c>
      <c r="O11" s="11" t="str">
        <f>CONCATENATE(B10,"-",TEXT(C10,"00"),"-d",TEXT(F10,"0,00"))</f>
        <v>20-200-d0,08</v>
      </c>
      <c r="P11" s="12">
        <v>0.60799999999999998</v>
      </c>
      <c r="Q11" s="12">
        <v>0.64</v>
      </c>
      <c r="R11" s="13">
        <f>H11-H10</f>
        <v>-9.6290000000000013</v>
      </c>
      <c r="S11" s="12">
        <f>R11/H10</f>
        <v>-0.29337030040826279</v>
      </c>
      <c r="T11" s="13">
        <f>J11-J10</f>
        <v>-8</v>
      </c>
      <c r="U11" s="12">
        <f>T11/J10</f>
        <v>-5.6338028169014086E-2</v>
      </c>
      <c r="V11" s="11">
        <v>128</v>
      </c>
      <c r="W11" s="12">
        <f>V11/$C10</f>
        <v>0.64</v>
      </c>
      <c r="X11" s="11">
        <v>72</v>
      </c>
      <c r="Y11" s="12">
        <f>X11/$C10</f>
        <v>0.36</v>
      </c>
    </row>
    <row r="12" spans="1:25">
      <c r="A12" s="1" t="s">
        <v>16</v>
      </c>
      <c r="B12" s="1">
        <v>20</v>
      </c>
      <c r="C12" s="1">
        <v>200</v>
      </c>
      <c r="D12" s="1">
        <v>64</v>
      </c>
      <c r="E12" s="1">
        <v>64</v>
      </c>
      <c r="F12" s="2">
        <v>4.8828125E-2</v>
      </c>
      <c r="G12" s="1">
        <v>2</v>
      </c>
      <c r="H12" s="3">
        <v>31.913</v>
      </c>
      <c r="I12">
        <v>7</v>
      </c>
      <c r="J12">
        <v>148</v>
      </c>
      <c r="K12">
        <v>2204.4106333037198</v>
      </c>
      <c r="L12">
        <v>10874.200065052</v>
      </c>
      <c r="M12">
        <v>71.789431748330898</v>
      </c>
      <c r="N12">
        <v>13667.345926483</v>
      </c>
      <c r="O12" s="11"/>
      <c r="P12" s="12"/>
      <c r="Q12" s="12"/>
      <c r="R12" s="12"/>
      <c r="S12" s="12"/>
      <c r="T12" s="12"/>
      <c r="U12" s="12"/>
      <c r="V12" s="11"/>
      <c r="W12" s="12"/>
      <c r="X12" s="11"/>
      <c r="Y12" s="12"/>
    </row>
    <row r="13" spans="1:25">
      <c r="A13" s="1" t="s">
        <v>15</v>
      </c>
      <c r="B13" s="1">
        <v>20</v>
      </c>
      <c r="C13" s="1">
        <v>152</v>
      </c>
      <c r="D13" s="1">
        <v>64</v>
      </c>
      <c r="E13" s="1">
        <v>64</v>
      </c>
      <c r="F13" s="2">
        <v>4.8828125E-2</v>
      </c>
      <c r="G13" s="1">
        <v>2</v>
      </c>
      <c r="H13" s="3">
        <v>19.126999999999999</v>
      </c>
      <c r="I13">
        <v>7</v>
      </c>
      <c r="J13">
        <v>147</v>
      </c>
      <c r="K13">
        <v>2258.1462742334102</v>
      </c>
      <c r="L13">
        <v>10837.585807429399</v>
      </c>
      <c r="M13">
        <v>65.439533195992198</v>
      </c>
      <c r="N13">
        <v>3387.21941135012</v>
      </c>
      <c r="O13" s="11" t="str">
        <f>CONCATENATE(B12,"-",TEXT(C12,"00"),"-d",TEXT(F12,"0,00"))</f>
        <v>20-200-d0,05</v>
      </c>
      <c r="P13" s="12">
        <v>0.754</v>
      </c>
      <c r="Q13" s="12">
        <v>0.76</v>
      </c>
      <c r="R13" s="13">
        <f>H13-H12</f>
        <v>-12.786000000000001</v>
      </c>
      <c r="S13" s="12">
        <f>R13/H12</f>
        <v>-0.40065177200513902</v>
      </c>
      <c r="T13" s="13">
        <f>J13-J12</f>
        <v>-1</v>
      </c>
      <c r="U13" s="12">
        <f>T13/J12</f>
        <v>-6.7567567567567571E-3</v>
      </c>
      <c r="V13" s="11">
        <v>152</v>
      </c>
      <c r="W13" s="12">
        <f>V13/$C12</f>
        <v>0.76</v>
      </c>
      <c r="X13" s="11">
        <v>76</v>
      </c>
      <c r="Y13" s="12">
        <f>X13/$C12</f>
        <v>0.38</v>
      </c>
    </row>
    <row r="14" spans="1:25">
      <c r="A14" s="1" t="s">
        <v>16</v>
      </c>
      <c r="B14" s="1">
        <v>20</v>
      </c>
      <c r="C14" s="1">
        <v>200</v>
      </c>
      <c r="D14" s="1">
        <v>142</v>
      </c>
      <c r="E14" s="1">
        <v>142</v>
      </c>
      <c r="F14" s="2">
        <v>9.9186669311644507E-3</v>
      </c>
      <c r="G14" s="1">
        <v>2</v>
      </c>
      <c r="H14" s="3">
        <v>29.670999999999999</v>
      </c>
      <c r="I14">
        <v>7</v>
      </c>
      <c r="J14">
        <v>136</v>
      </c>
      <c r="K14">
        <v>2738.1852003867202</v>
      </c>
      <c r="L14">
        <v>10406.562725740399</v>
      </c>
      <c r="M14">
        <v>35.377525353777898</v>
      </c>
      <c r="N14">
        <v>20262.570482861702</v>
      </c>
      <c r="O14" s="11"/>
      <c r="P14" s="12"/>
      <c r="Q14" s="12"/>
      <c r="R14" s="12"/>
      <c r="S14" s="12"/>
      <c r="T14" s="12"/>
      <c r="U14" s="12"/>
      <c r="V14" s="11"/>
      <c r="W14" s="12"/>
      <c r="X14" s="11"/>
      <c r="Y14" s="12"/>
    </row>
    <row r="15" spans="1:25">
      <c r="A15" s="1" t="s">
        <v>15</v>
      </c>
      <c r="B15" s="1">
        <v>20</v>
      </c>
      <c r="C15" s="1">
        <v>155</v>
      </c>
      <c r="D15" s="1">
        <v>142</v>
      </c>
      <c r="E15" s="1">
        <v>142</v>
      </c>
      <c r="F15" s="2">
        <v>9.9186669311644507E-3</v>
      </c>
      <c r="G15" s="1">
        <v>2</v>
      </c>
      <c r="H15" s="3">
        <v>20.062999999999999</v>
      </c>
      <c r="I15">
        <v>7</v>
      </c>
      <c r="J15">
        <v>133</v>
      </c>
      <c r="K15">
        <v>2631.6553135516201</v>
      </c>
      <c r="L15">
        <v>10193.8668660314</v>
      </c>
      <c r="M15">
        <v>71.211552479815495</v>
      </c>
      <c r="N15">
        <v>8421.29700336518</v>
      </c>
      <c r="O15" s="11" t="str">
        <f>CONCATENATE(B14,"-",TEXT(C14,"00"),"-d",TEXT(F14,"0,00"))</f>
        <v>20-200-d0,01</v>
      </c>
      <c r="P15" s="12">
        <v>0.79700000000000004</v>
      </c>
      <c r="Q15" s="12">
        <v>0.8</v>
      </c>
      <c r="R15" s="13">
        <f>H15-H14</f>
        <v>-9.6080000000000005</v>
      </c>
      <c r="S15" s="12">
        <f>R15/H14</f>
        <v>-0.3238178692999899</v>
      </c>
      <c r="T15" s="13">
        <f>J15-J14</f>
        <v>-3</v>
      </c>
      <c r="U15" s="12">
        <f>T15/J14</f>
        <v>-2.2058823529411766E-2</v>
      </c>
      <c r="V15" s="11">
        <v>160</v>
      </c>
      <c r="W15" s="12">
        <f>V15/$C14</f>
        <v>0.8</v>
      </c>
      <c r="X15" s="11">
        <v>80</v>
      </c>
      <c r="Y15" s="12">
        <f>X15/$C14</f>
        <v>0.4</v>
      </c>
    </row>
    <row r="16" spans="1:25">
      <c r="A16" s="1" t="s">
        <v>16</v>
      </c>
      <c r="B16" s="1">
        <v>100</v>
      </c>
      <c r="C16" s="1">
        <v>1000</v>
      </c>
      <c r="D16" s="1">
        <v>100</v>
      </c>
      <c r="E16" s="1">
        <v>100</v>
      </c>
      <c r="F16" s="2">
        <v>0.1</v>
      </c>
      <c r="G16" s="1">
        <v>2</v>
      </c>
      <c r="H16" s="3">
        <v>832.11</v>
      </c>
      <c r="I16">
        <v>7</v>
      </c>
      <c r="J16">
        <v>736</v>
      </c>
      <c r="K16">
        <v>9145.6497854431</v>
      </c>
      <c r="L16">
        <v>51483.600409218299</v>
      </c>
      <c r="M16">
        <v>89.950623775195993</v>
      </c>
      <c r="N16">
        <v>250590.804121141</v>
      </c>
      <c r="O16" s="11"/>
      <c r="P16" s="12"/>
      <c r="Q16" s="12"/>
      <c r="R16" s="12"/>
      <c r="S16" s="12"/>
      <c r="T16" s="12"/>
      <c r="U16" s="12"/>
      <c r="V16" s="11"/>
      <c r="W16" s="12"/>
      <c r="X16" s="11"/>
      <c r="Y16" s="12"/>
    </row>
    <row r="17" spans="1:25">
      <c r="A17" s="1" t="s">
        <v>15</v>
      </c>
      <c r="B17" s="1">
        <v>100</v>
      </c>
      <c r="C17" s="1">
        <v>807</v>
      </c>
      <c r="D17" s="1">
        <v>100</v>
      </c>
      <c r="E17" s="1">
        <v>100</v>
      </c>
      <c r="F17" s="2">
        <v>0.1</v>
      </c>
      <c r="G17" s="1">
        <v>2</v>
      </c>
      <c r="H17" s="3">
        <v>444.31099999999998</v>
      </c>
      <c r="I17">
        <v>7</v>
      </c>
      <c r="J17">
        <v>735</v>
      </c>
      <c r="K17">
        <v>8507.5546999284197</v>
      </c>
      <c r="L17">
        <v>51679.396135188799</v>
      </c>
      <c r="M17">
        <v>127.84143526043999</v>
      </c>
      <c r="N17">
        <v>69761.948539413104</v>
      </c>
      <c r="O17" s="11" t="str">
        <f>CONCATENATE(B16,"-",TEXT(C16,"00"),"-d",TEXT(F16,"0,00"))</f>
        <v>100-1000-d0,10</v>
      </c>
      <c r="P17" s="12">
        <v>0.70199999999999996</v>
      </c>
      <c r="Q17" s="12">
        <v>0.72399999999999998</v>
      </c>
      <c r="R17" s="13">
        <f>H17-H16</f>
        <v>-387.79900000000004</v>
      </c>
      <c r="S17" s="12">
        <f>R17/H16</f>
        <v>-0.46604295105214461</v>
      </c>
      <c r="T17" s="13">
        <f>J17-J16</f>
        <v>-1</v>
      </c>
      <c r="U17" s="12">
        <f>T17/J16</f>
        <v>-1.358695652173913E-3</v>
      </c>
      <c r="V17" s="11">
        <v>724</v>
      </c>
      <c r="W17" s="12">
        <f>V17/$C16</f>
        <v>0.72399999999999998</v>
      </c>
      <c r="X17" s="11">
        <v>276</v>
      </c>
      <c r="Y17" s="12">
        <f>X17/$C16</f>
        <v>0.27600000000000002</v>
      </c>
    </row>
    <row r="18" spans="1:25">
      <c r="A18" s="1" t="s">
        <v>16</v>
      </c>
      <c r="B18" s="1">
        <v>100</v>
      </c>
      <c r="C18" s="1">
        <v>1000</v>
      </c>
      <c r="D18" s="1">
        <v>142</v>
      </c>
      <c r="E18" s="1">
        <v>142</v>
      </c>
      <c r="F18" s="2">
        <v>4.9593334655822198E-2</v>
      </c>
      <c r="G18" s="1">
        <v>2</v>
      </c>
      <c r="H18" s="3">
        <v>779.66200000000003</v>
      </c>
      <c r="I18">
        <v>7</v>
      </c>
      <c r="J18">
        <v>708</v>
      </c>
      <c r="K18">
        <v>12131.1373898193</v>
      </c>
      <c r="L18">
        <v>53234.739262640098</v>
      </c>
      <c r="M18">
        <v>77.601872820739004</v>
      </c>
      <c r="N18">
        <v>366360.34917254501</v>
      </c>
      <c r="O18" s="11"/>
      <c r="P18" s="12"/>
      <c r="Q18" s="12"/>
      <c r="R18" s="12"/>
      <c r="S18" s="12"/>
      <c r="T18" s="12"/>
      <c r="U18" s="12"/>
      <c r="V18" s="11"/>
      <c r="W18" s="12"/>
      <c r="X18" s="11"/>
      <c r="Y18" s="12"/>
    </row>
    <row r="19" spans="1:25">
      <c r="A19" s="1" t="s">
        <v>15</v>
      </c>
      <c r="B19" s="1">
        <v>100</v>
      </c>
      <c r="C19" s="1">
        <v>711</v>
      </c>
      <c r="D19" s="1">
        <v>142</v>
      </c>
      <c r="E19" s="1">
        <v>142</v>
      </c>
      <c r="F19" s="2">
        <v>4.9593334655822198E-2</v>
      </c>
      <c r="G19" s="1">
        <v>2</v>
      </c>
      <c r="H19" s="3">
        <v>296.54899999999998</v>
      </c>
      <c r="I19">
        <v>7</v>
      </c>
      <c r="J19">
        <v>686</v>
      </c>
      <c r="K19">
        <v>12044.062332547101</v>
      </c>
      <c r="L19">
        <v>52508.478846403297</v>
      </c>
      <c r="M19">
        <v>202.416513856216</v>
      </c>
      <c r="N19">
        <v>42154.218163915102</v>
      </c>
      <c r="O19" s="11" t="str">
        <f>CONCATENATE(B18,"-",TEXT(C18,"00"),"-d",TEXT(F18,"0,00"))</f>
        <v>100-1000-d0,05</v>
      </c>
      <c r="P19" s="12">
        <v>0.80200000000000005</v>
      </c>
      <c r="Q19" s="12">
        <v>0.80200000000000005</v>
      </c>
      <c r="R19" s="13">
        <f>H19-H18</f>
        <v>-483.11300000000006</v>
      </c>
      <c r="S19" s="12">
        <f>R19/H18</f>
        <v>-0.61964415349215429</v>
      </c>
      <c r="T19" s="13">
        <f>J19-J18</f>
        <v>-22</v>
      </c>
      <c r="U19" s="12">
        <f>T19/J18</f>
        <v>-3.1073446327683617E-2</v>
      </c>
      <c r="V19" s="11">
        <v>802</v>
      </c>
      <c r="W19" s="12">
        <f>V19/$C18</f>
        <v>0.80200000000000005</v>
      </c>
      <c r="X19" s="11">
        <v>198</v>
      </c>
      <c r="Y19" s="12">
        <f>X19/$C18</f>
        <v>0.19800000000000001</v>
      </c>
    </row>
    <row r="20" spans="1:25">
      <c r="A20" s="1" t="s">
        <v>16</v>
      </c>
      <c r="B20" s="1">
        <v>100</v>
      </c>
      <c r="C20" s="1">
        <v>1000</v>
      </c>
      <c r="D20" s="1">
        <v>317</v>
      </c>
      <c r="E20" s="1">
        <v>317</v>
      </c>
      <c r="F20" s="2">
        <v>9.9513379573883693E-3</v>
      </c>
      <c r="G20" s="1">
        <v>2</v>
      </c>
      <c r="H20" s="3">
        <v>580.21799999999996</v>
      </c>
      <c r="I20">
        <v>7</v>
      </c>
      <c r="J20">
        <v>526</v>
      </c>
      <c r="K20">
        <v>21475.4295980672</v>
      </c>
      <c r="L20">
        <v>52181.455465479201</v>
      </c>
      <c r="M20">
        <v>98.025867412035694</v>
      </c>
      <c r="N20">
        <v>1039410.79254645</v>
      </c>
      <c r="O20" s="11"/>
      <c r="P20" s="12"/>
      <c r="Q20" s="12"/>
      <c r="R20" s="12"/>
      <c r="S20" s="12"/>
      <c r="T20" s="12"/>
      <c r="U20" s="12"/>
      <c r="V20" s="11"/>
      <c r="W20" s="12"/>
      <c r="X20" s="11"/>
      <c r="Y20" s="12"/>
    </row>
    <row r="21" spans="1:25">
      <c r="A21" s="1" t="s">
        <v>15</v>
      </c>
      <c r="B21" s="1">
        <v>100</v>
      </c>
      <c r="C21" s="1">
        <v>560</v>
      </c>
      <c r="D21" s="1">
        <v>317</v>
      </c>
      <c r="E21" s="1">
        <v>317</v>
      </c>
      <c r="F21" s="2">
        <v>9.9513379573883693E-3</v>
      </c>
      <c r="G21" s="1">
        <v>2</v>
      </c>
      <c r="H21" s="3">
        <v>226.57300000000001</v>
      </c>
      <c r="I21">
        <v>7</v>
      </c>
      <c r="J21">
        <v>519</v>
      </c>
      <c r="K21">
        <v>21214.6938299787</v>
      </c>
      <c r="L21">
        <v>52198.632374622597</v>
      </c>
      <c r="M21">
        <v>240.93854464386101</v>
      </c>
      <c r="N21">
        <v>108194.938532891</v>
      </c>
      <c r="O21" s="11" t="str">
        <f>CONCATENATE(B20,"-",TEXT(C20,"00"),"-d",TEXT(F20,"0,00"))</f>
        <v>100-1000-d0,01</v>
      </c>
      <c r="P21" s="12">
        <v>0.88200000000000001</v>
      </c>
      <c r="Q21" s="12">
        <v>0.88100000000000001</v>
      </c>
      <c r="R21" s="13">
        <f>H21-H20</f>
        <v>-353.64499999999998</v>
      </c>
      <c r="S21" s="12">
        <f>R21/H20</f>
        <v>-0.6095036693105006</v>
      </c>
      <c r="T21" s="13">
        <f>J21-J20</f>
        <v>-7</v>
      </c>
      <c r="U21" s="12">
        <f>T21/J20</f>
        <v>-1.3307984790874524E-2</v>
      </c>
      <c r="V21" s="11">
        <v>881</v>
      </c>
      <c r="W21" s="12">
        <f>V21/$C20</f>
        <v>0.88100000000000001</v>
      </c>
      <c r="X21" s="11">
        <v>119</v>
      </c>
      <c r="Y21" s="12">
        <f>X21/$C20</f>
        <v>0.11899999999999999</v>
      </c>
    </row>
    <row r="22" spans="1:25">
      <c r="A22" s="1" t="s">
        <v>16</v>
      </c>
      <c r="B22" s="1">
        <v>200</v>
      </c>
      <c r="C22" s="1">
        <v>2000</v>
      </c>
      <c r="D22" s="1">
        <v>142</v>
      </c>
      <c r="E22" s="1">
        <v>142</v>
      </c>
      <c r="F22" s="2">
        <v>9.9186669311644493E-2</v>
      </c>
      <c r="G22" s="1">
        <v>2</v>
      </c>
      <c r="H22" s="3">
        <v>4670.2659999999996</v>
      </c>
      <c r="I22">
        <v>7</v>
      </c>
      <c r="J22">
        <v>1441</v>
      </c>
      <c r="K22">
        <v>22772.090323706499</v>
      </c>
      <c r="L22">
        <v>105435.17788134899</v>
      </c>
      <c r="M22">
        <v>114.087557643126</v>
      </c>
      <c r="N22">
        <v>1295731.9394189001</v>
      </c>
      <c r="O22" s="11"/>
      <c r="P22" s="12"/>
      <c r="Q22" s="12"/>
      <c r="R22" s="12"/>
      <c r="S22" s="12"/>
      <c r="T22" s="12"/>
      <c r="U22" s="12"/>
      <c r="V22" s="11"/>
      <c r="W22" s="12"/>
      <c r="X22" s="11"/>
      <c r="Y22" s="12"/>
    </row>
    <row r="23" spans="1:25">
      <c r="A23" s="1" t="s">
        <v>15</v>
      </c>
      <c r="B23" s="1">
        <v>200</v>
      </c>
      <c r="C23" s="1">
        <v>1490</v>
      </c>
      <c r="D23" s="1">
        <v>142</v>
      </c>
      <c r="E23" s="1">
        <v>142</v>
      </c>
      <c r="F23" s="2">
        <v>9.9186669311644493E-2</v>
      </c>
      <c r="G23" s="1">
        <v>2</v>
      </c>
      <c r="H23" s="3">
        <v>2351.4949999999999</v>
      </c>
      <c r="I23">
        <v>7</v>
      </c>
      <c r="J23">
        <v>1394</v>
      </c>
      <c r="K23">
        <v>23447.030521027598</v>
      </c>
      <c r="L23">
        <v>105364.36034606201</v>
      </c>
      <c r="M23">
        <v>261.32982503462699</v>
      </c>
      <c r="N23">
        <v>248538.52352289201</v>
      </c>
      <c r="O23" s="11" t="str">
        <f>CONCATENATE(B22,"-",TEXT(C22,"00"),"-d",TEXT(F22,"0,00"))</f>
        <v>200-2000-d0,10</v>
      </c>
      <c r="P23" s="12">
        <v>0.79500000000000004</v>
      </c>
      <c r="Q23" s="12">
        <v>0.8</v>
      </c>
      <c r="R23" s="13">
        <f>H23-H22</f>
        <v>-2318.7709999999997</v>
      </c>
      <c r="S23" s="12">
        <f>R23/H22</f>
        <v>-0.49649655929662251</v>
      </c>
      <c r="T23" s="13">
        <f>J23-J22</f>
        <v>-47</v>
      </c>
      <c r="U23" s="12">
        <f>T23/J22</f>
        <v>-3.2616238723108953E-2</v>
      </c>
      <c r="V23" s="11">
        <v>1599</v>
      </c>
      <c r="W23" s="12">
        <f>V23/$C22</f>
        <v>0.79949999999999999</v>
      </c>
      <c r="X23" s="11">
        <v>401</v>
      </c>
      <c r="Y23" s="12">
        <f>X23/$C22</f>
        <v>0.20050000000000001</v>
      </c>
    </row>
    <row r="24" spans="1:25">
      <c r="A24" s="1" t="s">
        <v>16</v>
      </c>
      <c r="B24" s="1">
        <v>200</v>
      </c>
      <c r="C24" s="1">
        <v>2000</v>
      </c>
      <c r="D24" s="1">
        <v>200</v>
      </c>
      <c r="E24" s="1">
        <v>200</v>
      </c>
      <c r="F24" s="2">
        <v>0.05</v>
      </c>
      <c r="G24" s="1">
        <v>2</v>
      </c>
      <c r="H24" s="3">
        <v>4131.277</v>
      </c>
      <c r="I24">
        <v>7</v>
      </c>
      <c r="J24">
        <v>1300</v>
      </c>
      <c r="K24">
        <v>30465.148023599999</v>
      </c>
      <c r="L24">
        <v>105401.388553757</v>
      </c>
      <c r="M24">
        <v>148.240530157769</v>
      </c>
      <c r="N24">
        <v>2163025.5096756001</v>
      </c>
      <c r="O24" s="11"/>
      <c r="P24" s="12"/>
      <c r="Q24" s="12"/>
      <c r="R24" s="12"/>
      <c r="S24" s="12"/>
      <c r="T24" s="12"/>
      <c r="U24" s="12"/>
      <c r="V24" s="11"/>
      <c r="W24" s="12"/>
      <c r="X24" s="11"/>
      <c r="Y24" s="12"/>
    </row>
    <row r="25" spans="1:25">
      <c r="A25" s="1" t="s">
        <v>15</v>
      </c>
      <c r="B25" s="1">
        <v>200</v>
      </c>
      <c r="C25" s="1">
        <v>1218</v>
      </c>
      <c r="D25" s="1">
        <v>200</v>
      </c>
      <c r="E25" s="1">
        <v>200</v>
      </c>
      <c r="F25" s="2">
        <v>0.05</v>
      </c>
      <c r="G25" s="1">
        <v>2</v>
      </c>
      <c r="H25" s="3">
        <v>1818.365</v>
      </c>
      <c r="I25">
        <v>7</v>
      </c>
      <c r="J25">
        <v>1218</v>
      </c>
      <c r="K25">
        <v>25450.166510011601</v>
      </c>
      <c r="L25">
        <v>97549.147850930894</v>
      </c>
      <c r="M25">
        <v>554.98134091922202</v>
      </c>
      <c r="N25">
        <v>25450.166510011601</v>
      </c>
      <c r="O25" s="11" t="str">
        <f>CONCATENATE(B24,"-",TEXT(C24,"00"),"-d",TEXT(F24,"0,00"))</f>
        <v>200-2000-d0,05</v>
      </c>
      <c r="P25" s="12">
        <v>0.88200000000000001</v>
      </c>
      <c r="Q25" s="12">
        <v>0.877</v>
      </c>
      <c r="R25" s="13">
        <f>H25-H24</f>
        <v>-2312.9120000000003</v>
      </c>
      <c r="S25" s="12">
        <f>R25/H24</f>
        <v>-0.55985401124156042</v>
      </c>
      <c r="T25" s="13">
        <f>J25-J24</f>
        <v>-82</v>
      </c>
      <c r="U25" s="12">
        <f>T25/J24</f>
        <v>-6.3076923076923072E-2</v>
      </c>
      <c r="V25" s="11">
        <v>1754</v>
      </c>
      <c r="W25" s="12">
        <f>V25/$C24</f>
        <v>0.877</v>
      </c>
      <c r="X25" s="11">
        <v>246</v>
      </c>
      <c r="Y25" s="12">
        <f>X25/$C24</f>
        <v>0.123</v>
      </c>
    </row>
    <row r="26" spans="1:25">
      <c r="A26" s="1" t="s">
        <v>16</v>
      </c>
      <c r="B26" s="1">
        <v>200</v>
      </c>
      <c r="C26" s="1">
        <v>2000</v>
      </c>
      <c r="D26" s="1">
        <v>448</v>
      </c>
      <c r="E26" s="1">
        <v>448</v>
      </c>
      <c r="F26" s="2">
        <v>9.9649234693877497E-3</v>
      </c>
      <c r="G26" s="1">
        <v>2</v>
      </c>
      <c r="H26" s="3">
        <v>2041.462</v>
      </c>
      <c r="I26">
        <v>7</v>
      </c>
      <c r="J26">
        <v>883</v>
      </c>
      <c r="K26">
        <v>54057.293290465903</v>
      </c>
      <c r="L26">
        <v>104560.873002922</v>
      </c>
      <c r="M26">
        <v>112.579712457014</v>
      </c>
      <c r="N26">
        <v>6092256.9538355097</v>
      </c>
      <c r="O26" s="11"/>
      <c r="P26" s="12"/>
      <c r="Q26" s="12"/>
      <c r="R26" s="12"/>
      <c r="S26" s="12"/>
      <c r="T26" s="12"/>
      <c r="U26" s="12"/>
      <c r="V26" s="11"/>
      <c r="W26" s="12"/>
      <c r="X26" s="11"/>
      <c r="Y26" s="12"/>
    </row>
    <row r="27" spans="1:25">
      <c r="A27" s="1" t="s">
        <v>15</v>
      </c>
      <c r="B27" s="1">
        <v>200</v>
      </c>
      <c r="C27" s="1">
        <v>939</v>
      </c>
      <c r="D27" s="1">
        <v>448</v>
      </c>
      <c r="E27" s="1">
        <v>448</v>
      </c>
      <c r="F27" s="2">
        <v>9.9649234693877497E-3</v>
      </c>
      <c r="G27" s="1">
        <v>2</v>
      </c>
      <c r="H27" s="3">
        <v>978.83500000000004</v>
      </c>
      <c r="I27">
        <v>7</v>
      </c>
      <c r="J27">
        <v>888</v>
      </c>
      <c r="K27">
        <v>53171.555933067502</v>
      </c>
      <c r="L27">
        <v>104949.12129379901</v>
      </c>
      <c r="M27">
        <v>91.5653607323828</v>
      </c>
      <c r="N27">
        <v>324346.49119171099</v>
      </c>
      <c r="O27" s="11" t="str">
        <f>CONCATENATE(B26,"-",TEXT(C26,"00"),"-d",TEXT(F26,"0,00"))</f>
        <v>200-2000-d0,01</v>
      </c>
      <c r="P27" s="12">
        <v>0.92500000000000004</v>
      </c>
      <c r="Q27" s="12">
        <v>0.92400000000000004</v>
      </c>
      <c r="R27" s="13">
        <f>H27-H26</f>
        <v>-1062.627</v>
      </c>
      <c r="S27" s="12">
        <f>R27/H26</f>
        <v>-0.52052254707655587</v>
      </c>
      <c r="T27" s="13">
        <f>J27-J26</f>
        <v>5</v>
      </c>
      <c r="U27" s="12">
        <f>T27/J26</f>
        <v>5.6625141562853904E-3</v>
      </c>
      <c r="V27" s="11">
        <v>1847</v>
      </c>
      <c r="W27" s="12">
        <f>V27/$C26</f>
        <v>0.92349999999999999</v>
      </c>
      <c r="X27" s="11">
        <v>153</v>
      </c>
      <c r="Y27" s="12">
        <f>X27/$C26</f>
        <v>7.6499999999999999E-2</v>
      </c>
    </row>
    <row r="28" spans="1:25">
      <c r="P28" s="4"/>
      <c r="Q28" s="4"/>
      <c r="R28" s="4"/>
      <c r="S28" s="4"/>
      <c r="T28" s="4"/>
      <c r="U28" s="4"/>
    </row>
    <row r="31" spans="1:25" ht="116.25">
      <c r="O31" s="17" t="str">
        <f>O2:Y2</f>
        <v>Instance name</v>
      </c>
      <c r="P31" s="14" t="str">
        <f t="shared" ref="P31:Y31" si="0">P2:Z2</f>
        <v>Precision</v>
      </c>
      <c r="Q31" s="14" t="str">
        <f t="shared" si="0"/>
        <v>Recall</v>
      </c>
      <c r="R31" s="20" t="str">
        <f t="shared" si="0"/>
        <v>Execution time saving</v>
      </c>
      <c r="S31" s="20" t="s">
        <v>25</v>
      </c>
      <c r="T31" s="25" t="str">
        <f t="shared" si="0"/>
        <v>Serviced tasks difference</v>
      </c>
      <c r="U31" s="25" t="s">
        <v>28</v>
      </c>
      <c r="V31" s="14" t="str">
        <f t="shared" si="0"/>
        <v>#Correctly classified instaces</v>
      </c>
      <c r="W31" s="14" t="s">
        <v>31</v>
      </c>
      <c r="X31" s="14" t="str">
        <f t="shared" si="0"/>
        <v>#incorrectly classified instances</v>
      </c>
      <c r="Y31" s="14" t="s">
        <v>32</v>
      </c>
    </row>
    <row r="32" spans="1:25">
      <c r="O32" s="18" t="str">
        <f>O5</f>
        <v>10-100-d0,08</v>
      </c>
      <c r="P32" s="12">
        <f t="shared" ref="P32:Y32" si="1">P5</f>
        <v>0.67600000000000005</v>
      </c>
      <c r="Q32" s="12">
        <f t="shared" si="1"/>
        <v>0.69</v>
      </c>
      <c r="R32" s="21">
        <f t="shared" si="1"/>
        <v>-1.2069999999999999</v>
      </c>
      <c r="S32" s="22">
        <f t="shared" si="1"/>
        <v>-0.20696159122085045</v>
      </c>
      <c r="T32" s="26">
        <f t="shared" si="1"/>
        <v>1</v>
      </c>
      <c r="U32" s="27">
        <f t="shared" si="1"/>
        <v>1.4925373134328358E-2</v>
      </c>
      <c r="V32" s="11">
        <f t="shared" si="1"/>
        <v>69</v>
      </c>
      <c r="W32" s="12">
        <f t="shared" si="1"/>
        <v>0.69</v>
      </c>
      <c r="X32" s="11">
        <f t="shared" si="1"/>
        <v>31</v>
      </c>
      <c r="Y32" s="12">
        <f t="shared" si="1"/>
        <v>0.31</v>
      </c>
    </row>
    <row r="33" spans="15:25">
      <c r="O33" s="18" t="str">
        <f>O7</f>
        <v>10-100-d0,05</v>
      </c>
      <c r="P33" s="12">
        <f t="shared" ref="P33:Y33" si="2">P7</f>
        <v>0.63700000000000001</v>
      </c>
      <c r="Q33" s="12">
        <f t="shared" si="2"/>
        <v>0.69</v>
      </c>
      <c r="R33" s="21">
        <f t="shared" si="2"/>
        <v>-1.101</v>
      </c>
      <c r="S33" s="22">
        <f t="shared" si="2"/>
        <v>-0.1834388537154282</v>
      </c>
      <c r="T33" s="26">
        <f t="shared" si="2"/>
        <v>-2</v>
      </c>
      <c r="U33" s="27">
        <f t="shared" si="2"/>
        <v>-2.8571428571428571E-2</v>
      </c>
      <c r="V33" s="11">
        <f t="shared" si="2"/>
        <v>69</v>
      </c>
      <c r="W33" s="12">
        <f t="shared" si="2"/>
        <v>0.69</v>
      </c>
      <c r="X33" s="11">
        <f t="shared" si="2"/>
        <v>31</v>
      </c>
      <c r="Y33" s="12">
        <f t="shared" si="2"/>
        <v>0.31</v>
      </c>
    </row>
    <row r="34" spans="15:25">
      <c r="O34" s="18" t="str">
        <f>O9</f>
        <v>10-100-d0,01</v>
      </c>
      <c r="P34" s="12">
        <f t="shared" ref="P34:Y34" si="3">P9</f>
        <v>0.70399999999999996</v>
      </c>
      <c r="Q34" s="12">
        <f t="shared" si="3"/>
        <v>0.74</v>
      </c>
      <c r="R34" s="21">
        <f t="shared" si="3"/>
        <v>-1.7229999999999999</v>
      </c>
      <c r="S34" s="22">
        <f t="shared" si="3"/>
        <v>-0.2762989095574086</v>
      </c>
      <c r="T34" s="26">
        <f t="shared" si="3"/>
        <v>1</v>
      </c>
      <c r="U34" s="27">
        <f t="shared" si="3"/>
        <v>1.3333333333333334E-2</v>
      </c>
      <c r="V34" s="11">
        <f t="shared" si="3"/>
        <v>74</v>
      </c>
      <c r="W34" s="12">
        <f t="shared" si="3"/>
        <v>0.74</v>
      </c>
      <c r="X34" s="11">
        <f t="shared" si="3"/>
        <v>26</v>
      </c>
      <c r="Y34" s="12">
        <f t="shared" si="3"/>
        <v>0.26</v>
      </c>
    </row>
    <row r="35" spans="15:25">
      <c r="O35" s="18" t="str">
        <f>O11</f>
        <v>20-200-d0,08</v>
      </c>
      <c r="P35" s="12">
        <f t="shared" ref="P35:Y35" si="4">P11</f>
        <v>0.60799999999999998</v>
      </c>
      <c r="Q35" s="12">
        <f t="shared" si="4"/>
        <v>0.64</v>
      </c>
      <c r="R35" s="21">
        <f t="shared" si="4"/>
        <v>-9.6290000000000013</v>
      </c>
      <c r="S35" s="22">
        <f t="shared" si="4"/>
        <v>-0.29337030040826279</v>
      </c>
      <c r="T35" s="26">
        <f t="shared" si="4"/>
        <v>-8</v>
      </c>
      <c r="U35" s="27">
        <f t="shared" si="4"/>
        <v>-5.6338028169014086E-2</v>
      </c>
      <c r="V35" s="11">
        <f t="shared" si="4"/>
        <v>128</v>
      </c>
      <c r="W35" s="12">
        <f t="shared" si="4"/>
        <v>0.64</v>
      </c>
      <c r="X35" s="11">
        <f t="shared" si="4"/>
        <v>72</v>
      </c>
      <c r="Y35" s="12">
        <f t="shared" si="4"/>
        <v>0.36</v>
      </c>
    </row>
    <row r="36" spans="15:25">
      <c r="O36" s="18" t="str">
        <f>O13</f>
        <v>20-200-d0,05</v>
      </c>
      <c r="P36" s="12">
        <f t="shared" ref="P36:Y36" si="5">P13</f>
        <v>0.754</v>
      </c>
      <c r="Q36" s="12">
        <f t="shared" si="5"/>
        <v>0.76</v>
      </c>
      <c r="R36" s="21">
        <f t="shared" si="5"/>
        <v>-12.786000000000001</v>
      </c>
      <c r="S36" s="22">
        <f t="shared" si="5"/>
        <v>-0.40065177200513902</v>
      </c>
      <c r="T36" s="26">
        <f t="shared" si="5"/>
        <v>-1</v>
      </c>
      <c r="U36" s="27">
        <f t="shared" si="5"/>
        <v>-6.7567567567567571E-3</v>
      </c>
      <c r="V36" s="11">
        <f t="shared" si="5"/>
        <v>152</v>
      </c>
      <c r="W36" s="12">
        <f t="shared" si="5"/>
        <v>0.76</v>
      </c>
      <c r="X36" s="11">
        <f t="shared" si="5"/>
        <v>76</v>
      </c>
      <c r="Y36" s="12">
        <f t="shared" si="5"/>
        <v>0.38</v>
      </c>
    </row>
    <row r="37" spans="15:25">
      <c r="O37" s="18" t="str">
        <f>O15</f>
        <v>20-200-d0,01</v>
      </c>
      <c r="P37" s="12">
        <f t="shared" ref="P37:Y37" si="6">P15</f>
        <v>0.79700000000000004</v>
      </c>
      <c r="Q37" s="12">
        <f t="shared" si="6"/>
        <v>0.8</v>
      </c>
      <c r="R37" s="21">
        <f t="shared" si="6"/>
        <v>-9.6080000000000005</v>
      </c>
      <c r="S37" s="22">
        <f t="shared" si="6"/>
        <v>-0.3238178692999899</v>
      </c>
      <c r="T37" s="26">
        <f t="shared" si="6"/>
        <v>-3</v>
      </c>
      <c r="U37" s="27">
        <f t="shared" si="6"/>
        <v>-2.2058823529411766E-2</v>
      </c>
      <c r="V37" s="11">
        <f t="shared" si="6"/>
        <v>160</v>
      </c>
      <c r="W37" s="12">
        <f t="shared" si="6"/>
        <v>0.8</v>
      </c>
      <c r="X37" s="11">
        <f t="shared" si="6"/>
        <v>80</v>
      </c>
      <c r="Y37" s="12">
        <f t="shared" si="6"/>
        <v>0.4</v>
      </c>
    </row>
    <row r="38" spans="15:25">
      <c r="O38" s="18" t="str">
        <f>O17</f>
        <v>100-1000-d0,10</v>
      </c>
      <c r="P38" s="12">
        <f t="shared" ref="P38:Y38" si="7">P17</f>
        <v>0.70199999999999996</v>
      </c>
      <c r="Q38" s="12">
        <f t="shared" si="7"/>
        <v>0.72399999999999998</v>
      </c>
      <c r="R38" s="21">
        <f t="shared" si="7"/>
        <v>-387.79900000000004</v>
      </c>
      <c r="S38" s="22">
        <f t="shared" si="7"/>
        <v>-0.46604295105214461</v>
      </c>
      <c r="T38" s="26">
        <f t="shared" si="7"/>
        <v>-1</v>
      </c>
      <c r="U38" s="27">
        <f t="shared" si="7"/>
        <v>-1.358695652173913E-3</v>
      </c>
      <c r="V38" s="11">
        <f t="shared" si="7"/>
        <v>724</v>
      </c>
      <c r="W38" s="12">
        <f t="shared" si="7"/>
        <v>0.72399999999999998</v>
      </c>
      <c r="X38" s="11">
        <f t="shared" si="7"/>
        <v>276</v>
      </c>
      <c r="Y38" s="12">
        <f t="shared" si="7"/>
        <v>0.27600000000000002</v>
      </c>
    </row>
    <row r="39" spans="15:25">
      <c r="O39" s="18" t="str">
        <f>O19</f>
        <v>100-1000-d0,05</v>
      </c>
      <c r="P39" s="12">
        <f t="shared" ref="P39:Y39" si="8">P19</f>
        <v>0.80200000000000005</v>
      </c>
      <c r="Q39" s="12">
        <f t="shared" si="8"/>
        <v>0.80200000000000005</v>
      </c>
      <c r="R39" s="21">
        <f t="shared" si="8"/>
        <v>-483.11300000000006</v>
      </c>
      <c r="S39" s="22">
        <f t="shared" si="8"/>
        <v>-0.61964415349215429</v>
      </c>
      <c r="T39" s="26">
        <f t="shared" si="8"/>
        <v>-22</v>
      </c>
      <c r="U39" s="27">
        <f t="shared" si="8"/>
        <v>-3.1073446327683617E-2</v>
      </c>
      <c r="V39" s="11">
        <f t="shared" si="8"/>
        <v>802</v>
      </c>
      <c r="W39" s="12">
        <f t="shared" si="8"/>
        <v>0.80200000000000005</v>
      </c>
      <c r="X39" s="11">
        <f t="shared" si="8"/>
        <v>198</v>
      </c>
      <c r="Y39" s="12">
        <f t="shared" si="8"/>
        <v>0.19800000000000001</v>
      </c>
    </row>
    <row r="40" spans="15:25">
      <c r="O40" s="18" t="str">
        <f>O21</f>
        <v>100-1000-d0,01</v>
      </c>
      <c r="P40" s="12">
        <f t="shared" ref="P40:Y40" si="9">P21</f>
        <v>0.88200000000000001</v>
      </c>
      <c r="Q40" s="12">
        <f t="shared" si="9"/>
        <v>0.88100000000000001</v>
      </c>
      <c r="R40" s="21">
        <f t="shared" si="9"/>
        <v>-353.64499999999998</v>
      </c>
      <c r="S40" s="22">
        <f t="shared" si="9"/>
        <v>-0.6095036693105006</v>
      </c>
      <c r="T40" s="26">
        <f t="shared" si="9"/>
        <v>-7</v>
      </c>
      <c r="U40" s="27">
        <f t="shared" si="9"/>
        <v>-1.3307984790874524E-2</v>
      </c>
      <c r="V40" s="11">
        <f t="shared" si="9"/>
        <v>881</v>
      </c>
      <c r="W40" s="12">
        <f t="shared" si="9"/>
        <v>0.88100000000000001</v>
      </c>
      <c r="X40" s="11">
        <f t="shared" si="9"/>
        <v>119</v>
      </c>
      <c r="Y40" s="12">
        <f t="shared" si="9"/>
        <v>0.11899999999999999</v>
      </c>
    </row>
    <row r="41" spans="15:25">
      <c r="O41" s="18" t="str">
        <f>O23</f>
        <v>200-2000-d0,10</v>
      </c>
      <c r="P41" s="12">
        <f t="shared" ref="P41:Y41" si="10">P23</f>
        <v>0.79500000000000004</v>
      </c>
      <c r="Q41" s="12">
        <f t="shared" si="10"/>
        <v>0.8</v>
      </c>
      <c r="R41" s="21">
        <f t="shared" si="10"/>
        <v>-2318.7709999999997</v>
      </c>
      <c r="S41" s="22">
        <f t="shared" si="10"/>
        <v>-0.49649655929662251</v>
      </c>
      <c r="T41" s="26">
        <f t="shared" si="10"/>
        <v>-47</v>
      </c>
      <c r="U41" s="27">
        <f t="shared" si="10"/>
        <v>-3.2616238723108953E-2</v>
      </c>
      <c r="V41" s="11">
        <f t="shared" si="10"/>
        <v>1599</v>
      </c>
      <c r="W41" s="12">
        <f t="shared" si="10"/>
        <v>0.79949999999999999</v>
      </c>
      <c r="X41" s="11">
        <f t="shared" si="10"/>
        <v>401</v>
      </c>
      <c r="Y41" s="12">
        <f t="shared" si="10"/>
        <v>0.20050000000000001</v>
      </c>
    </row>
    <row r="42" spans="15:25">
      <c r="O42" s="18" t="str">
        <f>O25</f>
        <v>200-2000-d0,05</v>
      </c>
      <c r="P42" s="12">
        <f t="shared" ref="P42:Y42" si="11">P25</f>
        <v>0.88200000000000001</v>
      </c>
      <c r="Q42" s="12">
        <f t="shared" si="11"/>
        <v>0.877</v>
      </c>
      <c r="R42" s="21">
        <f t="shared" si="11"/>
        <v>-2312.9120000000003</v>
      </c>
      <c r="S42" s="22">
        <f t="shared" si="11"/>
        <v>-0.55985401124156042</v>
      </c>
      <c r="T42" s="26">
        <f t="shared" si="11"/>
        <v>-82</v>
      </c>
      <c r="U42" s="27">
        <f t="shared" si="11"/>
        <v>-6.3076923076923072E-2</v>
      </c>
      <c r="V42" s="11">
        <f t="shared" si="11"/>
        <v>1754</v>
      </c>
      <c r="W42" s="12">
        <f t="shared" si="11"/>
        <v>0.877</v>
      </c>
      <c r="X42" s="11">
        <f t="shared" si="11"/>
        <v>246</v>
      </c>
      <c r="Y42" s="12">
        <f t="shared" si="11"/>
        <v>0.123</v>
      </c>
    </row>
    <row r="43" spans="15:25">
      <c r="O43" s="18" t="str">
        <f>O27</f>
        <v>200-2000-d0,01</v>
      </c>
      <c r="P43" s="12">
        <f t="shared" ref="P43:Y43" si="12">P27</f>
        <v>0.92500000000000004</v>
      </c>
      <c r="Q43" s="12">
        <f t="shared" si="12"/>
        <v>0.92400000000000004</v>
      </c>
      <c r="R43" s="21">
        <f t="shared" si="12"/>
        <v>-1062.627</v>
      </c>
      <c r="S43" s="22">
        <f t="shared" si="12"/>
        <v>-0.52052254707655587</v>
      </c>
      <c r="T43" s="26">
        <f t="shared" si="12"/>
        <v>5</v>
      </c>
      <c r="U43" s="27">
        <f t="shared" si="12"/>
        <v>5.6625141562853904E-3</v>
      </c>
      <c r="V43" s="11">
        <f t="shared" si="12"/>
        <v>1847</v>
      </c>
      <c r="W43" s="12">
        <f t="shared" si="12"/>
        <v>0.92349999999999999</v>
      </c>
      <c r="X43" s="11">
        <f t="shared" si="12"/>
        <v>153</v>
      </c>
      <c r="Y43" s="12">
        <f t="shared" si="12"/>
        <v>7.6499999999999999E-2</v>
      </c>
    </row>
    <row r="44" spans="15:25">
      <c r="O44" s="19" t="s">
        <v>26</v>
      </c>
      <c r="P44" s="16">
        <f>AVERAGE(P32:P43)</f>
        <v>0.7636666666666666</v>
      </c>
      <c r="Q44" s="16">
        <f>AVERAGE(Q32:Q43)</f>
        <v>0.77733333333333332</v>
      </c>
      <c r="R44" s="23"/>
      <c r="S44" s="24">
        <f>AVERAGE(S32:S43)</f>
        <v>-0.41305026563971808</v>
      </c>
      <c r="T44" s="28"/>
      <c r="U44" s="29">
        <f>AVERAGE(U32:U43)</f>
        <v>-1.843642541445235E-2</v>
      </c>
      <c r="V44" s="15"/>
      <c r="W44" s="16">
        <f>AVERAGE(W32:W43)</f>
        <v>0.77725000000000011</v>
      </c>
      <c r="X44" s="15"/>
      <c r="Y44" s="16">
        <f>AVERAGE(Y32:Y43)</f>
        <v>0.25108333333333338</v>
      </c>
    </row>
  </sheetData>
  <mergeCells count="23">
    <mergeCell ref="E2:E3"/>
    <mergeCell ref="D2:D3"/>
    <mergeCell ref="C2:C3"/>
    <mergeCell ref="B2:B3"/>
    <mergeCell ref="A2:A3"/>
    <mergeCell ref="Q2:Q3"/>
    <mergeCell ref="P2:P3"/>
    <mergeCell ref="O2:O3"/>
    <mergeCell ref="A1:N1"/>
    <mergeCell ref="N2:N3"/>
    <mergeCell ref="M2:M3"/>
    <mergeCell ref="L2:L3"/>
    <mergeCell ref="K2:K3"/>
    <mergeCell ref="J2:J3"/>
    <mergeCell ref="I2:I3"/>
    <mergeCell ref="H2:H3"/>
    <mergeCell ref="G2:G3"/>
    <mergeCell ref="F2:F3"/>
    <mergeCell ref="V2:W2"/>
    <mergeCell ref="X2:Y2"/>
    <mergeCell ref="R2:S2"/>
    <mergeCell ref="T2:U2"/>
    <mergeCell ref="O1:Y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Perrone</dc:creator>
  <cp:lastModifiedBy>Giovanni Perrone</cp:lastModifiedBy>
  <dcterms:created xsi:type="dcterms:W3CDTF">2017-07-02T16:59:47Z</dcterms:created>
  <dcterms:modified xsi:type="dcterms:W3CDTF">2017-07-02T17:52:23Z</dcterms:modified>
</cp:coreProperties>
</file>