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85" activeTab="3"/>
  </bookViews>
  <sheets>
    <sheet name="all__stats" sheetId="1" r:id="rId1"/>
    <sheet name="Validazione classificatore" sheetId="4" r:id="rId2"/>
    <sheet name="Medie risultati" sheetId="2" r:id="rId3"/>
    <sheet name="Sommario risultati" sheetId="3" r:id="rId4"/>
  </sheets>
  <calcPr calcId="125725"/>
</workbook>
</file>

<file path=xl/calcChain.xml><?xml version="1.0" encoding="utf-8"?>
<calcChain xmlns="http://schemas.openxmlformats.org/spreadsheetml/2006/main">
  <c r="J11" i="2"/>
  <c r="I11"/>
  <c r="H11"/>
  <c r="J10"/>
  <c r="I10"/>
  <c r="H10"/>
  <c r="J9"/>
  <c r="I9"/>
  <c r="H9"/>
  <c r="J8"/>
  <c r="I8"/>
  <c r="H8"/>
  <c r="R4" i="4"/>
  <c r="R5"/>
  <c r="R6"/>
  <c r="R7"/>
  <c r="R8"/>
  <c r="R9"/>
  <c r="R10"/>
  <c r="R11"/>
  <c r="R12"/>
  <c r="R13"/>
  <c r="R14"/>
  <c r="R15"/>
  <c r="R16"/>
  <c r="R17"/>
  <c r="R24"/>
  <c r="R25"/>
  <c r="R26"/>
  <c r="R27"/>
  <c r="R28"/>
  <c r="R29"/>
  <c r="R30"/>
  <c r="R31"/>
  <c r="R32"/>
  <c r="R33"/>
  <c r="R34"/>
  <c r="R35"/>
  <c r="R36"/>
  <c r="R37"/>
  <c r="R38"/>
  <c r="R46"/>
  <c r="R47"/>
  <c r="R48"/>
  <c r="R49"/>
  <c r="R50"/>
  <c r="R51"/>
  <c r="R52"/>
  <c r="R53"/>
  <c r="R54"/>
  <c r="R55"/>
  <c r="R56"/>
  <c r="R57"/>
  <c r="R58"/>
  <c r="R59"/>
  <c r="R60"/>
  <c r="R68"/>
  <c r="R69"/>
  <c r="R70"/>
  <c r="R71"/>
  <c r="R72"/>
  <c r="R73"/>
  <c r="R74"/>
  <c r="R75"/>
  <c r="R76"/>
  <c r="R77"/>
  <c r="R78"/>
  <c r="R79"/>
  <c r="R80"/>
  <c r="R81"/>
  <c r="R82"/>
  <c r="R3"/>
  <c r="T71"/>
  <c r="U71"/>
  <c r="V71"/>
  <c r="W71"/>
  <c r="T72"/>
  <c r="U72"/>
  <c r="V72"/>
  <c r="W72"/>
  <c r="T73"/>
  <c r="U73"/>
  <c r="V73"/>
  <c r="W73"/>
  <c r="T74"/>
  <c r="U74"/>
  <c r="V74"/>
  <c r="W74"/>
  <c r="T75"/>
  <c r="U75"/>
  <c r="V75"/>
  <c r="W75"/>
  <c r="T76"/>
  <c r="U76"/>
  <c r="V76"/>
  <c r="W76"/>
  <c r="T77"/>
  <c r="U77"/>
  <c r="V77"/>
  <c r="W77"/>
  <c r="T78"/>
  <c r="U78"/>
  <c r="V78"/>
  <c r="W78"/>
  <c r="T79"/>
  <c r="U79"/>
  <c r="V79"/>
  <c r="W79"/>
  <c r="T80"/>
  <c r="U80"/>
  <c r="V80"/>
  <c r="W80"/>
  <c r="T81"/>
  <c r="U81"/>
  <c r="V81"/>
  <c r="W81"/>
  <c r="T82"/>
  <c r="U82"/>
  <c r="V82"/>
  <c r="W82"/>
  <c r="T31"/>
  <c r="U31"/>
  <c r="V31"/>
  <c r="W31"/>
  <c r="T32"/>
  <c r="U32"/>
  <c r="V32"/>
  <c r="W32"/>
  <c r="T33"/>
  <c r="U33"/>
  <c r="V33"/>
  <c r="W33"/>
  <c r="T34"/>
  <c r="U34"/>
  <c r="V34"/>
  <c r="W34"/>
  <c r="T35"/>
  <c r="U35"/>
  <c r="V35"/>
  <c r="W35"/>
  <c r="T36"/>
  <c r="U36"/>
  <c r="V36"/>
  <c r="W36"/>
  <c r="T37"/>
  <c r="U37"/>
  <c r="V37"/>
  <c r="W37"/>
  <c r="T38"/>
  <c r="U38"/>
  <c r="V38"/>
  <c r="W38"/>
  <c r="T46"/>
  <c r="U46"/>
  <c r="U61" s="1"/>
  <c r="V46"/>
  <c r="W46"/>
  <c r="W63" s="1"/>
  <c r="T47"/>
  <c r="U47"/>
  <c r="V47"/>
  <c r="W47"/>
  <c r="T48"/>
  <c r="U48"/>
  <c r="V48"/>
  <c r="W48"/>
  <c r="T49"/>
  <c r="U49"/>
  <c r="V49"/>
  <c r="W49"/>
  <c r="T50"/>
  <c r="U50"/>
  <c r="V50"/>
  <c r="W50"/>
  <c r="T51"/>
  <c r="U51"/>
  <c r="V51"/>
  <c r="W51"/>
  <c r="T52"/>
  <c r="U52"/>
  <c r="V52"/>
  <c r="W52"/>
  <c r="T53"/>
  <c r="U53"/>
  <c r="V53"/>
  <c r="W53"/>
  <c r="T54"/>
  <c r="U54"/>
  <c r="V54"/>
  <c r="W54"/>
  <c r="T55"/>
  <c r="U55"/>
  <c r="V55"/>
  <c r="W55"/>
  <c r="T56"/>
  <c r="U56"/>
  <c r="V56"/>
  <c r="W56"/>
  <c r="T57"/>
  <c r="U57"/>
  <c r="V57"/>
  <c r="W57"/>
  <c r="T58"/>
  <c r="U58"/>
  <c r="V58"/>
  <c r="W58"/>
  <c r="T59"/>
  <c r="U59"/>
  <c r="V59"/>
  <c r="W59"/>
  <c r="T60"/>
  <c r="U60"/>
  <c r="V60"/>
  <c r="W60"/>
  <c r="T68"/>
  <c r="U68"/>
  <c r="U83" s="1"/>
  <c r="V68"/>
  <c r="W68"/>
  <c r="W85" s="1"/>
  <c r="T69"/>
  <c r="U69"/>
  <c r="V69"/>
  <c r="W69"/>
  <c r="T70"/>
  <c r="U70"/>
  <c r="V70"/>
  <c r="W70"/>
  <c r="T4"/>
  <c r="U4"/>
  <c r="V4"/>
  <c r="W4"/>
  <c r="T5"/>
  <c r="U5"/>
  <c r="V5"/>
  <c r="W5"/>
  <c r="T6"/>
  <c r="U6"/>
  <c r="V6"/>
  <c r="W6"/>
  <c r="T7"/>
  <c r="U7"/>
  <c r="V7"/>
  <c r="W7"/>
  <c r="T8"/>
  <c r="U8"/>
  <c r="V8"/>
  <c r="W8"/>
  <c r="T9"/>
  <c r="U9"/>
  <c r="V9"/>
  <c r="W9"/>
  <c r="T10"/>
  <c r="U10"/>
  <c r="V10"/>
  <c r="W10"/>
  <c r="T11"/>
  <c r="U11"/>
  <c r="V11"/>
  <c r="W11"/>
  <c r="T12"/>
  <c r="U12"/>
  <c r="V12"/>
  <c r="W12"/>
  <c r="T13"/>
  <c r="U13"/>
  <c r="V13"/>
  <c r="W13"/>
  <c r="T14"/>
  <c r="U14"/>
  <c r="V14"/>
  <c r="W14"/>
  <c r="T15"/>
  <c r="U15"/>
  <c r="V15"/>
  <c r="W15"/>
  <c r="T16"/>
  <c r="U16"/>
  <c r="V16"/>
  <c r="W16"/>
  <c r="T17"/>
  <c r="U17"/>
  <c r="V17"/>
  <c r="W17"/>
  <c r="T24"/>
  <c r="U24"/>
  <c r="U39" s="1"/>
  <c r="V24"/>
  <c r="W24"/>
  <c r="W41" s="1"/>
  <c r="T25"/>
  <c r="U25"/>
  <c r="V25"/>
  <c r="W25"/>
  <c r="T26"/>
  <c r="U26"/>
  <c r="V26"/>
  <c r="W26"/>
  <c r="T27"/>
  <c r="U27"/>
  <c r="V27"/>
  <c r="W27"/>
  <c r="T28"/>
  <c r="U28"/>
  <c r="V28"/>
  <c r="W28"/>
  <c r="T29"/>
  <c r="U29"/>
  <c r="V29"/>
  <c r="W29"/>
  <c r="T30"/>
  <c r="U30"/>
  <c r="V30"/>
  <c r="W30"/>
  <c r="W3"/>
  <c r="W21" s="1"/>
  <c r="V3"/>
  <c r="V21" s="1"/>
  <c r="U3"/>
  <c r="U21" s="1"/>
  <c r="T3"/>
  <c r="T21" s="1"/>
  <c r="D5"/>
  <c r="C5"/>
  <c r="D4"/>
  <c r="C4"/>
  <c r="D3"/>
  <c r="C3"/>
  <c r="B5"/>
  <c r="B4"/>
  <c r="B3"/>
  <c r="D2"/>
  <c r="C2"/>
  <c r="B2"/>
  <c r="D37" i="2"/>
  <c r="D36"/>
  <c r="D35"/>
  <c r="D34"/>
  <c r="D33"/>
  <c r="D32"/>
  <c r="D29"/>
  <c r="D30"/>
  <c r="D31"/>
  <c r="D27"/>
  <c r="D28"/>
  <c r="D26"/>
  <c r="A70" i="3"/>
  <c r="B70"/>
  <c r="C70"/>
  <c r="D70"/>
  <c r="E70"/>
  <c r="F70"/>
  <c r="G70"/>
  <c r="H70"/>
  <c r="I70"/>
  <c r="J70"/>
  <c r="K70"/>
  <c r="A71"/>
  <c r="B71"/>
  <c r="C71"/>
  <c r="D71"/>
  <c r="E71"/>
  <c r="F71"/>
  <c r="G71"/>
  <c r="H71"/>
  <c r="I71"/>
  <c r="J71"/>
  <c r="K71"/>
  <c r="A63"/>
  <c r="B63"/>
  <c r="C63"/>
  <c r="D63"/>
  <c r="E63"/>
  <c r="F63"/>
  <c r="G63"/>
  <c r="H63"/>
  <c r="I63"/>
  <c r="J63"/>
  <c r="K63"/>
  <c r="A64"/>
  <c r="B64"/>
  <c r="C64"/>
  <c r="D64"/>
  <c r="E64"/>
  <c r="F64"/>
  <c r="G64"/>
  <c r="H64"/>
  <c r="I64"/>
  <c r="J64"/>
  <c r="K64"/>
  <c r="A65"/>
  <c r="B65"/>
  <c r="C65"/>
  <c r="D65"/>
  <c r="E65"/>
  <c r="F65"/>
  <c r="G65"/>
  <c r="H65"/>
  <c r="I65"/>
  <c r="J65"/>
  <c r="K65"/>
  <c r="A66"/>
  <c r="B66"/>
  <c r="C66"/>
  <c r="D66"/>
  <c r="E66"/>
  <c r="F66"/>
  <c r="G66"/>
  <c r="H66"/>
  <c r="I66"/>
  <c r="J66"/>
  <c r="K66"/>
  <c r="A67"/>
  <c r="B67"/>
  <c r="C67"/>
  <c r="D67"/>
  <c r="E67"/>
  <c r="F67"/>
  <c r="G67"/>
  <c r="H67"/>
  <c r="I67"/>
  <c r="J67"/>
  <c r="K67"/>
  <c r="A68"/>
  <c r="B68"/>
  <c r="C68"/>
  <c r="D68"/>
  <c r="E68"/>
  <c r="F68"/>
  <c r="G68"/>
  <c r="H68"/>
  <c r="I68"/>
  <c r="J68"/>
  <c r="K68"/>
  <c r="A69"/>
  <c r="B69"/>
  <c r="C69"/>
  <c r="D69"/>
  <c r="E69"/>
  <c r="F69"/>
  <c r="G69"/>
  <c r="H69"/>
  <c r="I69"/>
  <c r="J69"/>
  <c r="K69"/>
  <c r="A4"/>
  <c r="B4"/>
  <c r="C4"/>
  <c r="D4"/>
  <c r="E4"/>
  <c r="F4"/>
  <c r="G4"/>
  <c r="H4"/>
  <c r="I4"/>
  <c r="J4"/>
  <c r="K4"/>
  <c r="A5"/>
  <c r="B5"/>
  <c r="C5"/>
  <c r="D5"/>
  <c r="E5"/>
  <c r="F5"/>
  <c r="G5"/>
  <c r="H5"/>
  <c r="I5"/>
  <c r="J5"/>
  <c r="K5"/>
  <c r="A6"/>
  <c r="B6"/>
  <c r="C6"/>
  <c r="D6"/>
  <c r="E6"/>
  <c r="F6"/>
  <c r="G6"/>
  <c r="H6"/>
  <c r="I6"/>
  <c r="J6"/>
  <c r="K6"/>
  <c r="A7"/>
  <c r="B7"/>
  <c r="C7"/>
  <c r="D7"/>
  <c r="E7"/>
  <c r="F7"/>
  <c r="G7"/>
  <c r="H7"/>
  <c r="I7"/>
  <c r="J7"/>
  <c r="K7"/>
  <c r="A8"/>
  <c r="B8"/>
  <c r="C8"/>
  <c r="D8"/>
  <c r="E8"/>
  <c r="F8"/>
  <c r="G8"/>
  <c r="H8"/>
  <c r="I8"/>
  <c r="J8"/>
  <c r="K8"/>
  <c r="A9"/>
  <c r="B9"/>
  <c r="C9"/>
  <c r="D9"/>
  <c r="E9"/>
  <c r="F9"/>
  <c r="G9"/>
  <c r="H9"/>
  <c r="I9"/>
  <c r="J9"/>
  <c r="K9"/>
  <c r="A10"/>
  <c r="B10"/>
  <c r="C10"/>
  <c r="D10"/>
  <c r="E10"/>
  <c r="F10"/>
  <c r="G10"/>
  <c r="H10"/>
  <c r="I10"/>
  <c r="J10"/>
  <c r="K10"/>
  <c r="A11"/>
  <c r="B11"/>
  <c r="C11"/>
  <c r="D11"/>
  <c r="E11"/>
  <c r="F11"/>
  <c r="G11"/>
  <c r="H11"/>
  <c r="I11"/>
  <c r="J11"/>
  <c r="K11"/>
  <c r="A12"/>
  <c r="B12"/>
  <c r="C12"/>
  <c r="D12"/>
  <c r="E12"/>
  <c r="F12"/>
  <c r="G12"/>
  <c r="H12"/>
  <c r="I12"/>
  <c r="J12"/>
  <c r="K12"/>
  <c r="A13"/>
  <c r="B13"/>
  <c r="C13"/>
  <c r="D13"/>
  <c r="E13"/>
  <c r="F13"/>
  <c r="G13"/>
  <c r="H13"/>
  <c r="I13"/>
  <c r="J13"/>
  <c r="K13"/>
  <c r="A14"/>
  <c r="B14"/>
  <c r="C14"/>
  <c r="D14"/>
  <c r="E14"/>
  <c r="F14"/>
  <c r="G14"/>
  <c r="H14"/>
  <c r="I14"/>
  <c r="J14"/>
  <c r="K14"/>
  <c r="A15"/>
  <c r="B15"/>
  <c r="C15"/>
  <c r="D15"/>
  <c r="E15"/>
  <c r="F15"/>
  <c r="G15"/>
  <c r="H15"/>
  <c r="I15"/>
  <c r="J15"/>
  <c r="K15"/>
  <c r="A16"/>
  <c r="B16"/>
  <c r="C16"/>
  <c r="D16"/>
  <c r="E16"/>
  <c r="F16"/>
  <c r="G16"/>
  <c r="H16"/>
  <c r="I16"/>
  <c r="J16"/>
  <c r="K16"/>
  <c r="A17"/>
  <c r="B17"/>
  <c r="C17"/>
  <c r="D17"/>
  <c r="E17"/>
  <c r="F17"/>
  <c r="G17"/>
  <c r="H17"/>
  <c r="I17"/>
  <c r="J17"/>
  <c r="K17"/>
  <c r="A21"/>
  <c r="B21"/>
  <c r="C21"/>
  <c r="D21"/>
  <c r="E21"/>
  <c r="F21"/>
  <c r="G21"/>
  <c r="H21"/>
  <c r="I21"/>
  <c r="J21"/>
  <c r="K21"/>
  <c r="A22"/>
  <c r="B22"/>
  <c r="C22"/>
  <c r="D22"/>
  <c r="E22"/>
  <c r="F22"/>
  <c r="G22"/>
  <c r="H22"/>
  <c r="I22"/>
  <c r="J22"/>
  <c r="K22"/>
  <c r="A23"/>
  <c r="B23"/>
  <c r="C23"/>
  <c r="D23"/>
  <c r="E23"/>
  <c r="F23"/>
  <c r="G23"/>
  <c r="H23"/>
  <c r="I23"/>
  <c r="J23"/>
  <c r="K23"/>
  <c r="A24"/>
  <c r="B24"/>
  <c r="C24"/>
  <c r="D24"/>
  <c r="E24"/>
  <c r="F24"/>
  <c r="G24"/>
  <c r="H24"/>
  <c r="I24"/>
  <c r="J24"/>
  <c r="K24"/>
  <c r="A25"/>
  <c r="B25"/>
  <c r="C25"/>
  <c r="D25"/>
  <c r="E25"/>
  <c r="F25"/>
  <c r="G25"/>
  <c r="H25"/>
  <c r="I25"/>
  <c r="J25"/>
  <c r="K25"/>
  <c r="A26"/>
  <c r="B26"/>
  <c r="C26"/>
  <c r="D26"/>
  <c r="E26"/>
  <c r="F26"/>
  <c r="G26"/>
  <c r="H26"/>
  <c r="I26"/>
  <c r="J26"/>
  <c r="K26"/>
  <c r="A27"/>
  <c r="B27"/>
  <c r="C27"/>
  <c r="D27"/>
  <c r="E27"/>
  <c r="F27"/>
  <c r="G27"/>
  <c r="H27"/>
  <c r="I27"/>
  <c r="J27"/>
  <c r="K27"/>
  <c r="A28"/>
  <c r="B28"/>
  <c r="C28"/>
  <c r="D28"/>
  <c r="E28"/>
  <c r="F28"/>
  <c r="G28"/>
  <c r="H28"/>
  <c r="I28"/>
  <c r="J28"/>
  <c r="K28"/>
  <c r="A29"/>
  <c r="B29"/>
  <c r="C29"/>
  <c r="D29"/>
  <c r="E29"/>
  <c r="F29"/>
  <c r="G29"/>
  <c r="H29"/>
  <c r="I29"/>
  <c r="J29"/>
  <c r="K29"/>
  <c r="A30"/>
  <c r="B30"/>
  <c r="C30"/>
  <c r="D30"/>
  <c r="E30"/>
  <c r="F30"/>
  <c r="G30"/>
  <c r="H30"/>
  <c r="I30"/>
  <c r="J30"/>
  <c r="K30"/>
  <c r="A31"/>
  <c r="B31"/>
  <c r="C31"/>
  <c r="D31"/>
  <c r="E31"/>
  <c r="F31"/>
  <c r="G31"/>
  <c r="H31"/>
  <c r="I31"/>
  <c r="J31"/>
  <c r="K31"/>
  <c r="A32"/>
  <c r="B32"/>
  <c r="C32"/>
  <c r="D32"/>
  <c r="E32"/>
  <c r="F32"/>
  <c r="G32"/>
  <c r="H32"/>
  <c r="I32"/>
  <c r="J32"/>
  <c r="K32"/>
  <c r="A33"/>
  <c r="B33"/>
  <c r="C33"/>
  <c r="D33"/>
  <c r="E33"/>
  <c r="F33"/>
  <c r="G33"/>
  <c r="H33"/>
  <c r="I33"/>
  <c r="J33"/>
  <c r="K33"/>
  <c r="A34"/>
  <c r="B34"/>
  <c r="C34"/>
  <c r="D34"/>
  <c r="E34"/>
  <c r="F34"/>
  <c r="G34"/>
  <c r="H34"/>
  <c r="I34"/>
  <c r="J34"/>
  <c r="K34"/>
  <c r="A35"/>
  <c r="B35"/>
  <c r="C35"/>
  <c r="D35"/>
  <c r="E35"/>
  <c r="F35"/>
  <c r="G35"/>
  <c r="H35"/>
  <c r="I35"/>
  <c r="J35"/>
  <c r="K35"/>
  <c r="A39"/>
  <c r="B39"/>
  <c r="C39"/>
  <c r="D39"/>
  <c r="E39"/>
  <c r="F39"/>
  <c r="G39"/>
  <c r="H39"/>
  <c r="I39"/>
  <c r="J39"/>
  <c r="K39"/>
  <c r="A40"/>
  <c r="B40"/>
  <c r="C40"/>
  <c r="D40"/>
  <c r="E40"/>
  <c r="F40"/>
  <c r="G40"/>
  <c r="H40"/>
  <c r="I40"/>
  <c r="J40"/>
  <c r="K40"/>
  <c r="A41"/>
  <c r="B41"/>
  <c r="C41"/>
  <c r="D41"/>
  <c r="E41"/>
  <c r="F41"/>
  <c r="G41"/>
  <c r="H41"/>
  <c r="I41"/>
  <c r="J41"/>
  <c r="K41"/>
  <c r="A42"/>
  <c r="B42"/>
  <c r="C42"/>
  <c r="D42"/>
  <c r="E42"/>
  <c r="F42"/>
  <c r="G42"/>
  <c r="H42"/>
  <c r="I42"/>
  <c r="J42"/>
  <c r="K42"/>
  <c r="A43"/>
  <c r="B43"/>
  <c r="C43"/>
  <c r="D43"/>
  <c r="E43"/>
  <c r="F43"/>
  <c r="G43"/>
  <c r="H43"/>
  <c r="I43"/>
  <c r="J43"/>
  <c r="K43"/>
  <c r="A44"/>
  <c r="B44"/>
  <c r="C44"/>
  <c r="D44"/>
  <c r="E44"/>
  <c r="F44"/>
  <c r="G44"/>
  <c r="H44"/>
  <c r="I44"/>
  <c r="J44"/>
  <c r="K44"/>
  <c r="A45"/>
  <c r="B45"/>
  <c r="C45"/>
  <c r="D45"/>
  <c r="E45"/>
  <c r="F45"/>
  <c r="G45"/>
  <c r="H45"/>
  <c r="I45"/>
  <c r="J45"/>
  <c r="K45"/>
  <c r="A46"/>
  <c r="B46"/>
  <c r="C46"/>
  <c r="D46"/>
  <c r="E46"/>
  <c r="F46"/>
  <c r="G46"/>
  <c r="H46"/>
  <c r="I46"/>
  <c r="J46"/>
  <c r="K46"/>
  <c r="A47"/>
  <c r="B47"/>
  <c r="C47"/>
  <c r="D47"/>
  <c r="E47"/>
  <c r="F47"/>
  <c r="G47"/>
  <c r="H47"/>
  <c r="I47"/>
  <c r="J47"/>
  <c r="K47"/>
  <c r="A48"/>
  <c r="B48"/>
  <c r="C48"/>
  <c r="D48"/>
  <c r="E48"/>
  <c r="F48"/>
  <c r="G48"/>
  <c r="H48"/>
  <c r="I48"/>
  <c r="J48"/>
  <c r="K48"/>
  <c r="A49"/>
  <c r="B49"/>
  <c r="C49"/>
  <c r="D49"/>
  <c r="E49"/>
  <c r="F49"/>
  <c r="G49"/>
  <c r="H49"/>
  <c r="I49"/>
  <c r="J49"/>
  <c r="K49"/>
  <c r="A50"/>
  <c r="B50"/>
  <c r="C50"/>
  <c r="D50"/>
  <c r="E50"/>
  <c r="F50"/>
  <c r="G50"/>
  <c r="H50"/>
  <c r="I50"/>
  <c r="J50"/>
  <c r="K50"/>
  <c r="A51"/>
  <c r="B51"/>
  <c r="C51"/>
  <c r="D51"/>
  <c r="E51"/>
  <c r="F51"/>
  <c r="G51"/>
  <c r="H51"/>
  <c r="I51"/>
  <c r="J51"/>
  <c r="K51"/>
  <c r="A52"/>
  <c r="B52"/>
  <c r="C52"/>
  <c r="D52"/>
  <c r="E52"/>
  <c r="F52"/>
  <c r="G52"/>
  <c r="H52"/>
  <c r="I52"/>
  <c r="J52"/>
  <c r="K52"/>
  <c r="A53"/>
  <c r="B53"/>
  <c r="C53"/>
  <c r="D53"/>
  <c r="E53"/>
  <c r="F53"/>
  <c r="G53"/>
  <c r="H53"/>
  <c r="I53"/>
  <c r="J53"/>
  <c r="K53"/>
  <c r="A57"/>
  <c r="B57"/>
  <c r="C57"/>
  <c r="D57"/>
  <c r="E57"/>
  <c r="F57"/>
  <c r="G57"/>
  <c r="H57"/>
  <c r="I57"/>
  <c r="J57"/>
  <c r="K57"/>
  <c r="A58"/>
  <c r="B58"/>
  <c r="C58"/>
  <c r="D58"/>
  <c r="E58"/>
  <c r="F58"/>
  <c r="G58"/>
  <c r="H58"/>
  <c r="I58"/>
  <c r="J58"/>
  <c r="K58"/>
  <c r="A59"/>
  <c r="B59"/>
  <c r="C59"/>
  <c r="D59"/>
  <c r="E59"/>
  <c r="F59"/>
  <c r="G59"/>
  <c r="H59"/>
  <c r="I59"/>
  <c r="J59"/>
  <c r="K59"/>
  <c r="A60"/>
  <c r="B60"/>
  <c r="C60"/>
  <c r="D60"/>
  <c r="E60"/>
  <c r="F60"/>
  <c r="G60"/>
  <c r="H60"/>
  <c r="I60"/>
  <c r="J60"/>
  <c r="K60"/>
  <c r="A61"/>
  <c r="B61"/>
  <c r="C61"/>
  <c r="D61"/>
  <c r="E61"/>
  <c r="F61"/>
  <c r="G61"/>
  <c r="H61"/>
  <c r="I61"/>
  <c r="J61"/>
  <c r="K61"/>
  <c r="A62"/>
  <c r="B62"/>
  <c r="C62"/>
  <c r="D62"/>
  <c r="E62"/>
  <c r="F62"/>
  <c r="G62"/>
  <c r="H62"/>
  <c r="I62"/>
  <c r="J62"/>
  <c r="K62"/>
  <c r="I3"/>
  <c r="J3"/>
  <c r="K3"/>
  <c r="H3"/>
  <c r="G3"/>
  <c r="F3"/>
  <c r="E3"/>
  <c r="D3"/>
  <c r="C3"/>
  <c r="B3"/>
  <c r="A3"/>
  <c r="I5" i="2"/>
  <c r="H5"/>
  <c r="I4"/>
  <c r="H4"/>
  <c r="I3"/>
  <c r="H3"/>
  <c r="I2"/>
  <c r="H2"/>
  <c r="C20"/>
  <c r="J5" s="1"/>
  <c r="D20"/>
  <c r="E20"/>
  <c r="B20"/>
  <c r="E19"/>
  <c r="D19"/>
  <c r="C19"/>
  <c r="B19"/>
  <c r="E18"/>
  <c r="D18"/>
  <c r="C18"/>
  <c r="B18"/>
  <c r="E17"/>
  <c r="D17"/>
  <c r="C17"/>
  <c r="B17"/>
  <c r="C15"/>
  <c r="J4" s="1"/>
  <c r="D15"/>
  <c r="E15"/>
  <c r="B15"/>
  <c r="E14"/>
  <c r="D14"/>
  <c r="C14"/>
  <c r="B14"/>
  <c r="E13"/>
  <c r="D13"/>
  <c r="C13"/>
  <c r="B13"/>
  <c r="E12"/>
  <c r="D12"/>
  <c r="C12"/>
  <c r="B12"/>
  <c r="C10"/>
  <c r="J3" s="1"/>
  <c r="D10"/>
  <c r="E10"/>
  <c r="B10"/>
  <c r="E9"/>
  <c r="D9"/>
  <c r="C9"/>
  <c r="B9"/>
  <c r="E8"/>
  <c r="D8"/>
  <c r="C8"/>
  <c r="B8"/>
  <c r="E7"/>
  <c r="D7"/>
  <c r="C7"/>
  <c r="B7"/>
  <c r="E5"/>
  <c r="D5"/>
  <c r="C5"/>
  <c r="J2" s="1"/>
  <c r="B5"/>
  <c r="E4"/>
  <c r="D4"/>
  <c r="C4"/>
  <c r="B4"/>
  <c r="E3"/>
  <c r="D3"/>
  <c r="C3"/>
  <c r="B3"/>
  <c r="E2"/>
  <c r="D2"/>
  <c r="C2"/>
  <c r="B2"/>
  <c r="T83" i="4" l="1"/>
  <c r="U85"/>
  <c r="V85"/>
  <c r="W84"/>
  <c r="T39"/>
  <c r="T61"/>
  <c r="U41"/>
  <c r="U63"/>
  <c r="V41"/>
  <c r="V63"/>
  <c r="U18"/>
  <c r="W40"/>
  <c r="W62"/>
  <c r="U20"/>
  <c r="V20"/>
  <c r="V18"/>
  <c r="U42"/>
  <c r="V39"/>
  <c r="U64"/>
  <c r="V61"/>
  <c r="U86"/>
  <c r="V83"/>
  <c r="W20"/>
  <c r="W18"/>
  <c r="V42"/>
  <c r="W39"/>
  <c r="V64"/>
  <c r="W61"/>
  <c r="V86"/>
  <c r="W83"/>
  <c r="T20"/>
  <c r="T18"/>
  <c r="W42"/>
  <c r="U40"/>
  <c r="W64"/>
  <c r="U62"/>
  <c r="W86"/>
  <c r="U84"/>
  <c r="U19"/>
  <c r="T42"/>
  <c r="V40"/>
  <c r="T64"/>
  <c r="V62"/>
  <c r="T86"/>
  <c r="V84"/>
  <c r="V19"/>
  <c r="T41"/>
  <c r="T63"/>
  <c r="T85"/>
  <c r="W19"/>
  <c r="T40"/>
  <c r="T62"/>
  <c r="T84"/>
  <c r="T19"/>
</calcChain>
</file>

<file path=xl/sharedStrings.xml><?xml version="1.0" encoding="utf-8"?>
<sst xmlns="http://schemas.openxmlformats.org/spreadsheetml/2006/main" count="185" uniqueCount="84">
  <si>
    <t>numResources</t>
  </si>
  <si>
    <t>dbMaxX</t>
  </si>
  <si>
    <t>dbMaxY</t>
  </si>
  <si>
    <t>iNumThreads</t>
  </si>
  <si>
    <t>numTasks_UP</t>
  </si>
  <si>
    <t>dbTasksDensity_UP</t>
  </si>
  <si>
    <t>numSolutionsFound_UP</t>
  </si>
  <si>
    <t>dblExecutionTime_UP</t>
  </si>
  <si>
    <t>iTotServiced_UP</t>
  </si>
  <si>
    <t>dbTraveledDistance_UP</t>
  </si>
  <si>
    <t>dbCompletionTime_UP</t>
  </si>
  <si>
    <t>dbWaitingTime_UP</t>
  </si>
  <si>
    <t>dbTotalCosts_UP</t>
  </si>
  <si>
    <t>numTasks_P</t>
  </si>
  <si>
    <t>dbTasksDensity_P</t>
  </si>
  <si>
    <t>numSolutionsFound_P</t>
  </si>
  <si>
    <t>dblExecutionTime_P</t>
  </si>
  <si>
    <t>iTotServiced_P</t>
  </si>
  <si>
    <t>dbTraveledDistance_P</t>
  </si>
  <si>
    <t>dbCompletionTime_P</t>
  </si>
  <si>
    <t>dbWaitingTime_P</t>
  </si>
  <si>
    <t>dbTotalCosts_P</t>
  </si>
  <si>
    <t>dbAbsExecTimeDiff</t>
  </si>
  <si>
    <t>dbPerExecTimeDiff</t>
  </si>
  <si>
    <t>dbAbsSrvcdTasksDiff</t>
  </si>
  <si>
    <t>dbPerSrvcdTasksDiff</t>
  </si>
  <si>
    <t>dbPrecision</t>
  </si>
  <si>
    <t>dbRecall</t>
  </si>
  <si>
    <t>dbAbsCorrectlyClassified</t>
  </si>
  <si>
    <t>dbPerCorrectlyClassified</t>
  </si>
  <si>
    <t>dbAbsUncorrectlyClassified</t>
  </si>
  <si>
    <t>dbPerUncorrectlyClassified</t>
  </si>
  <si>
    <t>Dataset</t>
  </si>
  <si>
    <t>10-100-d01</t>
  </si>
  <si>
    <t>10-100-d005</t>
  </si>
  <si>
    <t>10-100-d001</t>
  </si>
  <si>
    <t>10-100</t>
  </si>
  <si>
    <t>20-200-d01</t>
  </si>
  <si>
    <t>20-200-d005</t>
  </si>
  <si>
    <t>20-200-d001</t>
  </si>
  <si>
    <t>20-200</t>
  </si>
  <si>
    <t>100-1000-d01</t>
  </si>
  <si>
    <t>100-1000-d005</t>
  </si>
  <si>
    <t>100-1000-d001</t>
  </si>
  <si>
    <t>100-1000</t>
  </si>
  <si>
    <t>200-2000-d01</t>
  </si>
  <si>
    <t>200-2000-d005</t>
  </si>
  <si>
    <t>200-2000-d001</t>
  </si>
  <si>
    <t>200-2000</t>
  </si>
  <si>
    <t>PerExecTimeDiff MIN</t>
  </si>
  <si>
    <t>PerExecTimeDiff MAX</t>
  </si>
  <si>
    <t>PerExecTimeDiff AVG</t>
  </si>
  <si>
    <t>#Task</t>
  </si>
  <si>
    <t>#Resources</t>
  </si>
  <si>
    <t>Density</t>
  </si>
  <si>
    <t>Exec Time (s)</t>
  </si>
  <si>
    <t>#Task serviced</t>
  </si>
  <si>
    <t>Unpruned</t>
  </si>
  <si>
    <t>Pruned</t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</si>
  <si>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Execution time (s)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</si>
  <si>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Execution time (%)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</si>
  <si>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Serviced tasks</t>
    </r>
  </si>
  <si>
    <r>
      <rPr>
        <b/>
        <sz val="11"/>
        <color theme="1"/>
        <rFont val="Calibri"/>
        <family val="2"/>
      </rPr>
      <t>Δ</t>
    </r>
    <r>
      <rPr>
        <b/>
        <i/>
        <sz val="11"/>
        <color theme="1"/>
        <rFont val="Calibri"/>
        <family val="2"/>
      </rPr>
      <t xml:space="preserve"> Serviced tasks (%)</t>
    </r>
  </si>
  <si>
    <t>#Risorse</t>
  </si>
  <si>
    <t>Densità</t>
  </si>
  <si>
    <t>Dataset risultante</t>
  </si>
  <si>
    <t>01</t>
  </si>
  <si>
    <t>005</t>
  </si>
  <si>
    <t>001</t>
  </si>
  <si>
    <t>Precision (MIN)</t>
  </si>
  <si>
    <t>Precision (MAX)</t>
  </si>
  <si>
    <t>Precision (AVG)</t>
  </si>
  <si>
    <t>Precision</t>
  </si>
  <si>
    <t>Recall</t>
  </si>
  <si>
    <t>%Correctly Class</t>
  </si>
  <si>
    <t>%Uncorrectly class</t>
  </si>
  <si>
    <t>#Resources #Task</t>
  </si>
  <si>
    <t>Min</t>
  </si>
  <si>
    <t>Max</t>
  </si>
  <si>
    <t>Avg</t>
  </si>
  <si>
    <t>StdDev</t>
  </si>
  <si>
    <t>PerSrvcdTasksDiff MIN</t>
  </si>
  <si>
    <t>PerSrvcdTasksDiff MAX</t>
  </si>
  <si>
    <t>PerSrvcdTasksDiff AVG</t>
  </si>
</sst>
</file>

<file path=xl/styles.xml><?xml version="1.0" encoding="utf-8"?>
<styleSheet xmlns="http://schemas.openxmlformats.org/spreadsheetml/2006/main">
  <numFmts count="6">
    <numFmt numFmtId="43" formatCode="_-* #,##0.00\ _€_-;\-* #,##0.00\ _€_-;_-* &quot;-&quot;??\ _€_-;_-@_-"/>
    <numFmt numFmtId="164" formatCode="0.000"/>
    <numFmt numFmtId="165" formatCode="_-* #,##0.000\ _€_-;\-* #,##0.000\ _€_-;_-* &quot;-&quot;??\ _€_-;_-@_-"/>
    <numFmt numFmtId="166" formatCode="_-* #,##0.0\ _€_-;\-* #,##0.0\ _€_-;_-* &quot;-&quot;??\ _€_-;_-@_-"/>
    <numFmt numFmtId="167" formatCode="_-* #,##0\ _€_-;\-* #,##0\ _€_-;_-* &quot;-&quot;??\ _€_-;_-@_-"/>
    <numFmt numFmtId="168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9" fontId="0" fillId="0" borderId="0" xfId="2" applyFont="1"/>
    <xf numFmtId="168" fontId="0" fillId="0" borderId="0" xfId="2" applyNumberFormat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 applyBorder="1"/>
    <xf numFmtId="0" fontId="0" fillId="0" borderId="0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0" fontId="0" fillId="0" borderId="14" xfId="0" applyBorder="1"/>
    <xf numFmtId="164" fontId="0" fillId="0" borderId="15" xfId="0" applyNumberFormat="1" applyBorder="1"/>
    <xf numFmtId="0" fontId="0" fillId="0" borderId="15" xfId="0" applyBorder="1"/>
    <xf numFmtId="166" fontId="0" fillId="0" borderId="15" xfId="1" applyNumberFormat="1" applyFont="1" applyBorder="1"/>
    <xf numFmtId="167" fontId="0" fillId="0" borderId="15" xfId="1" applyNumberFormat="1" applyFont="1" applyBorder="1"/>
    <xf numFmtId="164" fontId="0" fillId="0" borderId="12" xfId="0" applyNumberFormat="1" applyBorder="1"/>
    <xf numFmtId="166" fontId="0" fillId="0" borderId="12" xfId="1" applyNumberFormat="1" applyFont="1" applyBorder="1"/>
    <xf numFmtId="167" fontId="0" fillId="0" borderId="12" xfId="1" applyNumberFormat="1" applyFont="1" applyBorder="1"/>
    <xf numFmtId="0" fontId="0" fillId="0" borderId="18" xfId="0" applyBorder="1"/>
    <xf numFmtId="166" fontId="0" fillId="0" borderId="20" xfId="1" applyNumberFormat="1" applyFont="1" applyBorder="1"/>
    <xf numFmtId="168" fontId="0" fillId="0" borderId="0" xfId="2" applyNumberFormat="1" applyFont="1" applyBorder="1"/>
    <xf numFmtId="168" fontId="0" fillId="0" borderId="21" xfId="2" applyNumberFormat="1" applyFont="1" applyBorder="1"/>
    <xf numFmtId="166" fontId="0" fillId="0" borderId="22" xfId="1" applyNumberFormat="1" applyFont="1" applyBorder="1"/>
    <xf numFmtId="168" fontId="0" fillId="0" borderId="23" xfId="2" applyNumberFormat="1" applyFont="1" applyBorder="1"/>
    <xf numFmtId="0" fontId="0" fillId="0" borderId="23" xfId="0" applyBorder="1"/>
    <xf numFmtId="168" fontId="0" fillId="0" borderId="24" xfId="2" applyNumberFormat="1" applyFont="1" applyBorder="1"/>
    <xf numFmtId="166" fontId="0" fillId="0" borderId="17" xfId="1" applyNumberFormat="1" applyFont="1" applyBorder="1"/>
    <xf numFmtId="168" fontId="0" fillId="0" borderId="18" xfId="2" applyNumberFormat="1" applyFont="1" applyBorder="1"/>
    <xf numFmtId="168" fontId="0" fillId="0" borderId="19" xfId="2" applyNumberFormat="1" applyFont="1" applyBorder="1"/>
    <xf numFmtId="0" fontId="0" fillId="33" borderId="0" xfId="0" applyFill="1"/>
    <xf numFmtId="0" fontId="0" fillId="33" borderId="11" xfId="0" applyFill="1" applyBorder="1"/>
    <xf numFmtId="0" fontId="0" fillId="33" borderId="12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166" fontId="18" fillId="34" borderId="25" xfId="1" applyNumberFormat="1" applyFont="1" applyFill="1" applyBorder="1"/>
    <xf numFmtId="168" fontId="18" fillId="34" borderId="25" xfId="2" applyNumberFormat="1" applyFont="1" applyFill="1" applyBorder="1"/>
    <xf numFmtId="168" fontId="18" fillId="34" borderId="16" xfId="2" applyNumberFormat="1" applyFont="1" applyFill="1" applyBorder="1"/>
    <xf numFmtId="0" fontId="19" fillId="35" borderId="0" xfId="0" applyFont="1" applyFill="1"/>
    <xf numFmtId="166" fontId="19" fillId="35" borderId="25" xfId="1" applyNumberFormat="1" applyFont="1" applyFill="1" applyBorder="1"/>
    <xf numFmtId="168" fontId="19" fillId="35" borderId="25" xfId="2" applyNumberFormat="1" applyFont="1" applyFill="1" applyBorder="1"/>
    <xf numFmtId="168" fontId="19" fillId="35" borderId="16" xfId="2" applyNumberFormat="1" applyFont="1" applyFill="1" applyBorder="1"/>
    <xf numFmtId="0" fontId="16" fillId="33" borderId="0" xfId="0" applyFont="1" applyFill="1"/>
    <xf numFmtId="10" fontId="0" fillId="0" borderId="0" xfId="2" applyNumberFormat="1" applyFont="1"/>
    <xf numFmtId="168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0" fontId="20" fillId="33" borderId="10" xfId="0" applyFont="1" applyFill="1" applyBorder="1" applyAlignment="1">
      <alignment horizontal="center"/>
    </xf>
    <xf numFmtId="39" fontId="0" fillId="0" borderId="10" xfId="1" applyNumberFormat="1" applyFont="1" applyBorder="1"/>
    <xf numFmtId="40" fontId="0" fillId="0" borderId="10" xfId="1" applyNumberFormat="1" applyFont="1" applyBorder="1"/>
    <xf numFmtId="10" fontId="0" fillId="0" borderId="10" xfId="2" applyNumberFormat="1" applyFont="1" applyBorder="1"/>
    <xf numFmtId="39" fontId="0" fillId="0" borderId="0" xfId="1" applyNumberFormat="1" applyFont="1" applyBorder="1"/>
    <xf numFmtId="40" fontId="0" fillId="0" borderId="0" xfId="1" applyNumberFormat="1" applyFont="1" applyBorder="1"/>
    <xf numFmtId="10" fontId="0" fillId="0" borderId="0" xfId="2" applyNumberFormat="1" applyFont="1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9" fillId="35" borderId="10" xfId="0" applyFont="1" applyFill="1" applyBorder="1"/>
    <xf numFmtId="10" fontId="0" fillId="0" borderId="10" xfId="2" applyNumberFormat="1" applyFon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right"/>
    </xf>
    <xf numFmtId="164" fontId="16" fillId="33" borderId="10" xfId="0" applyNumberFormat="1" applyFont="1" applyFill="1" applyBorder="1" applyAlignment="1">
      <alignment horizontal="center"/>
    </xf>
    <xf numFmtId="0" fontId="23" fillId="0" borderId="10" xfId="0" applyFont="1" applyBorder="1" applyAlignment="1">
      <alignment horizontal="center"/>
    </xf>
    <xf numFmtId="164" fontId="23" fillId="0" borderId="10" xfId="0" applyNumberFormat="1" applyFont="1" applyBorder="1" applyAlignment="1">
      <alignment horizontal="center"/>
    </xf>
    <xf numFmtId="9" fontId="23" fillId="0" borderId="10" xfId="2" applyFont="1" applyBorder="1" applyAlignment="1">
      <alignment horizontal="center"/>
    </xf>
    <xf numFmtId="168" fontId="16" fillId="33" borderId="10" xfId="2" applyNumberFormat="1" applyFont="1" applyFill="1" applyBorder="1" applyAlignment="1">
      <alignment horizontal="center"/>
    </xf>
    <xf numFmtId="0" fontId="18" fillId="33" borderId="0" xfId="0" applyFont="1" applyFill="1" applyBorder="1" applyAlignment="1">
      <alignment horizontal="right"/>
    </xf>
    <xf numFmtId="164" fontId="16" fillId="33" borderId="0" xfId="0" applyNumberFormat="1" applyFont="1" applyFill="1" applyBorder="1" applyAlignment="1">
      <alignment horizontal="center"/>
    </xf>
    <xf numFmtId="168" fontId="16" fillId="33" borderId="0" xfId="2" applyNumberFormat="1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center"/>
    </xf>
    <xf numFmtId="0" fontId="0" fillId="0" borderId="10" xfId="0" applyBorder="1" applyAlignment="1"/>
    <xf numFmtId="43" fontId="0" fillId="0" borderId="10" xfId="1" applyNumberFormat="1" applyFont="1" applyBorder="1" applyAlignment="1"/>
    <xf numFmtId="0" fontId="0" fillId="0" borderId="0" xfId="0" applyAlignment="1"/>
    <xf numFmtId="0" fontId="0" fillId="0" borderId="0" xfId="0" applyBorder="1" applyAlignment="1"/>
    <xf numFmtId="43" fontId="0" fillId="0" borderId="0" xfId="1" applyNumberFormat="1" applyFont="1" applyBorder="1" applyAlignment="1"/>
  </cellXfs>
  <cellStyles count="44">
    <cellStyle name="20% - Colore 1" xfId="21" builtinId="30" customBuiltin="1"/>
    <cellStyle name="20% - Colore 2" xfId="25" builtinId="34" customBuiltin="1"/>
    <cellStyle name="20% - Colore 3" xfId="29" builtinId="38" customBuiltin="1"/>
    <cellStyle name="20% - Colore 4" xfId="33" builtinId="42" customBuiltin="1"/>
    <cellStyle name="20% - Colore 5" xfId="37" builtinId="46" customBuiltin="1"/>
    <cellStyle name="20% - Colore 6" xfId="41" builtinId="50" customBuiltin="1"/>
    <cellStyle name="40% - Colore 1" xfId="22" builtinId="31" customBuiltin="1"/>
    <cellStyle name="40% - Colore 2" xfId="26" builtinId="35" customBuiltin="1"/>
    <cellStyle name="40% - Colore 3" xfId="30" builtinId="39" customBuiltin="1"/>
    <cellStyle name="40% - Colore 4" xfId="34" builtinId="43" customBuiltin="1"/>
    <cellStyle name="40% - Colore 5" xfId="38" builtinId="47" customBuiltin="1"/>
    <cellStyle name="40% - Colore 6" xfId="42" builtinId="51" customBuiltin="1"/>
    <cellStyle name="60% - Colore 1" xfId="23" builtinId="32" customBuiltin="1"/>
    <cellStyle name="60% - Colore 2" xfId="27" builtinId="36" customBuiltin="1"/>
    <cellStyle name="60% - Colore 3" xfId="31" builtinId="40" customBuiltin="1"/>
    <cellStyle name="60% - Colore 4" xfId="35" builtinId="44" customBuiltin="1"/>
    <cellStyle name="60% - Colore 5" xfId="39" builtinId="48" customBuiltin="1"/>
    <cellStyle name="60% - Colore 6" xfId="43" builtinId="52" customBuiltin="1"/>
    <cellStyle name="Calcolo" xfId="13" builtinId="22" customBuiltin="1"/>
    <cellStyle name="Cella collegata" xfId="14" builtinId="24" customBuiltin="1"/>
    <cellStyle name="Cella da controllare" xfId="15" builtinId="23" customBuiltin="1"/>
    <cellStyle name="Colore 1" xfId="20" builtinId="29" customBuiltin="1"/>
    <cellStyle name="Colore 2" xfId="24" builtinId="33" customBuiltin="1"/>
    <cellStyle name="Colore 3" xfId="28" builtinId="37" customBuiltin="1"/>
    <cellStyle name="Colore 4" xfId="32" builtinId="41" customBuiltin="1"/>
    <cellStyle name="Colore 5" xfId="36" builtinId="45" customBuiltin="1"/>
    <cellStyle name="Colore 6" xfId="40" builtinId="49" customBuiltin="1"/>
    <cellStyle name="Input" xfId="11" builtinId="20" customBuiltin="1"/>
    <cellStyle name="Migliaia" xfId="1" builtinId="3"/>
    <cellStyle name="Neutrale" xfId="10" builtinId="28" customBuiltin="1"/>
    <cellStyle name="Normale" xfId="0" builtinId="0"/>
    <cellStyle name="Nota" xfId="17" builtinId="10" customBuiltin="1"/>
    <cellStyle name="Output" xfId="12" builtinId="21" customBuiltin="1"/>
    <cellStyle name="Percentuale" xfId="2" builtinId="5"/>
    <cellStyle name="Testo avviso" xfId="16" builtinId="11" customBuiltin="1"/>
    <cellStyle name="Testo descrittivo" xfId="18" builtinId="53" customBuiltin="1"/>
    <cellStyle name="Titolo" xfId="3" builtinId="15" customBuiltin="1"/>
    <cellStyle name="Titolo 1" xfId="4" builtinId="16" customBuiltin="1"/>
    <cellStyle name="Titolo 2" xfId="5" builtinId="17" customBuiltin="1"/>
    <cellStyle name="Titolo 3" xfId="6" builtinId="18" customBuiltin="1"/>
    <cellStyle name="Titolo 4" xfId="7" builtinId="19" customBuiltin="1"/>
    <cellStyle name="Totale" xfId="19" builtinId="25" customBuiltin="1"/>
    <cellStyle name="Valore non valido" xfId="9" builtinId="27" customBuiltin="1"/>
    <cellStyle name="Valore valido" xfId="8" builtinId="26" customBuiltin="1"/>
  </cellStyles>
  <dxfs count="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Precisione</a:t>
            </a:r>
            <a:r>
              <a:rPr lang="it-IT" baseline="0"/>
              <a:t> del classificatore al variare della complessità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dash"/>
            <c:size val="5"/>
          </c:marker>
          <c:dLbls>
            <c:spPr>
              <a:solidFill>
                <a:schemeClr val="accent3">
                  <a:lumMod val="75000"/>
                </a:schemeClr>
              </a:solidFill>
            </c:spPr>
            <c:dLblPos val="r"/>
            <c:showVal val="1"/>
          </c:dLbls>
          <c:cat>
            <c:strRef>
              <c:f>'Validazione classificatore'!$A$2:$A$5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'Validazione classificatore'!$B$2:$B$5</c:f>
              <c:numCache>
                <c:formatCode>0.00%</c:formatCode>
                <c:ptCount val="4"/>
                <c:pt idx="0">
                  <c:v>0.63719696969696904</c:v>
                </c:pt>
                <c:pt idx="1">
                  <c:v>0.60777576853526205</c:v>
                </c:pt>
                <c:pt idx="2">
                  <c:v>0.70164868283349702</c:v>
                </c:pt>
                <c:pt idx="3">
                  <c:v>0.78140496448988495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5"/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</c:spPr>
            <c:dLblPos val="r"/>
            <c:showVal val="1"/>
          </c:dLbls>
          <c:cat>
            <c:strRef>
              <c:f>'Validazione classificatore'!$A$2:$A$5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'Validazione classificatore'!$C$2:$C$5</c:f>
              <c:numCache>
                <c:formatCode>0.00%</c:formatCode>
                <c:ptCount val="4"/>
                <c:pt idx="0">
                  <c:v>0.82813186813186801</c:v>
                </c:pt>
                <c:pt idx="1">
                  <c:v>0.81169103313840096</c:v>
                </c:pt>
                <c:pt idx="2">
                  <c:v>0.89060395413109905</c:v>
                </c:pt>
                <c:pt idx="3">
                  <c:v>0.94355278740546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6"/>
          </c:marker>
          <c:dLbls>
            <c:txPr>
              <a:bodyPr/>
              <a:lstStyle/>
              <a:p>
                <a:pPr>
                  <a:defRPr sz="1050" b="1"/>
                </a:pPr>
                <a:endParaRPr lang="it-IT"/>
              </a:p>
            </c:txPr>
            <c:dLblPos val="r"/>
            <c:showVal val="1"/>
          </c:dLbls>
          <c:cat>
            <c:strRef>
              <c:f>'Validazione classificatore'!$A$2:$A$5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'Validazione classificatore'!$D$2:$D$5</c:f>
              <c:numCache>
                <c:formatCode>0.0%</c:formatCode>
                <c:ptCount val="4"/>
                <c:pt idx="0">
                  <c:v>0.71369091038357313</c:v>
                </c:pt>
                <c:pt idx="1">
                  <c:v>0.73534239555425074</c:v>
                </c:pt>
                <c:pt idx="2">
                  <c:v>0.80078208370400172</c:v>
                </c:pt>
                <c:pt idx="3">
                  <c:v>0.86389558927540089</c:v>
                </c:pt>
              </c:numCache>
            </c:numRef>
          </c:val>
        </c:ser>
        <c:dLbls>
          <c:showVal val="1"/>
        </c:dLbls>
        <c:hiLowLines/>
        <c:axId val="166247040"/>
        <c:axId val="166732160"/>
      </c:stockChart>
      <c:catAx>
        <c:axId val="166247040"/>
        <c:scaling>
          <c:orientation val="minMax"/>
        </c:scaling>
        <c:axPos val="b"/>
        <c:majorTickMark val="none"/>
        <c:minorTickMark val="cross"/>
        <c:tickLblPos val="nextTo"/>
        <c:txPr>
          <a:bodyPr/>
          <a:lstStyle/>
          <a:p>
            <a:pPr>
              <a:defRPr i="1"/>
            </a:pPr>
            <a:endParaRPr lang="it-IT"/>
          </a:p>
        </c:txPr>
        <c:crossAx val="166732160"/>
        <c:crosses val="autoZero"/>
        <c:auto val="1"/>
        <c:lblAlgn val="ctr"/>
        <c:lblOffset val="100"/>
      </c:catAx>
      <c:valAx>
        <c:axId val="166732160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spPr>
          <a:effectLst>
            <a:outerShdw blurRad="50800" dist="50800" dir="5400000" algn="ctr" rotWithShape="0">
              <a:sysClr val="window" lastClr="FFFFFF"/>
            </a:outerShdw>
          </a:effectLst>
        </c:spPr>
        <c:crossAx val="16624704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Deviazioni standard delle performance del classificatore al variare della complessità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v>Precision (Std Dev)</c:v>
          </c:tx>
          <c:dLbls>
            <c:showVal val="1"/>
          </c:dLbls>
          <c:val>
            <c:numRef>
              <c:f>('Validazione classificatore'!$T$21,'Validazione classificatore'!$T$42,'Validazione classificatore'!$T$64,'Validazione classificatore'!$T$86)</c:f>
              <c:numCache>
                <c:formatCode>0.000</c:formatCode>
                <c:ptCount val="4"/>
                <c:pt idx="0">
                  <c:v>4.8185600863780757E-2</c:v>
                </c:pt>
                <c:pt idx="1">
                  <c:v>5.6486910458589557E-2</c:v>
                </c:pt>
                <c:pt idx="2">
                  <c:v>6.7907381321139965E-2</c:v>
                </c:pt>
                <c:pt idx="3">
                  <c:v>6.0753776744071661E-2</c:v>
                </c:pt>
              </c:numCache>
            </c:numRef>
          </c:val>
        </c:ser>
        <c:ser>
          <c:idx val="3"/>
          <c:order val="1"/>
          <c:tx>
            <c:v>Recall (Std Dev)</c:v>
          </c:tx>
          <c:val>
            <c:numRef>
              <c:f>('Validazione classificatore'!$U$21,'Validazione classificatore'!$U$42,'Validazione classificatore'!$U$64,'Validazione classificatore'!$U$86)</c:f>
              <c:numCache>
                <c:formatCode>0.000</c:formatCode>
                <c:ptCount val="4"/>
                <c:pt idx="0">
                  <c:v>3.4737107920299215E-2</c:v>
                </c:pt>
                <c:pt idx="1">
                  <c:v>5.070455976489719E-2</c:v>
                </c:pt>
                <c:pt idx="2">
                  <c:v>5.996689562940815E-2</c:v>
                </c:pt>
                <c:pt idx="3">
                  <c:v>5.7479747986323368E-2</c:v>
                </c:pt>
              </c:numCache>
            </c:numRef>
          </c:val>
        </c:ser>
        <c:ser>
          <c:idx val="0"/>
          <c:order val="2"/>
          <c:tx>
            <c:v>%Corr Class (Std Dev)</c:v>
          </c:tx>
          <c:dLbls>
            <c:showVal val="1"/>
          </c:dLbls>
          <c:cat>
            <c:strRef>
              <c:f>('Validazione classificatore'!$R$3,'Validazione classificatore'!$R$24,'Validazione classificatore'!$R$46,'Validazione classificatore'!$R$68)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('Validazione classificatore'!$V$21,'Validazione classificatore'!$V$42,'Validazione classificatore'!$V$64,'Validazione classificatore'!$V$86)</c:f>
              <c:numCache>
                <c:formatCode>0.0%</c:formatCode>
                <c:ptCount val="4"/>
                <c:pt idx="0">
                  <c:v>3.4737107920299215E-2</c:v>
                </c:pt>
                <c:pt idx="1">
                  <c:v>5.070455976489719E-2</c:v>
                </c:pt>
                <c:pt idx="2">
                  <c:v>5.996689562940815E-2</c:v>
                </c:pt>
                <c:pt idx="3">
                  <c:v>5.7479747986323368E-2</c:v>
                </c:pt>
              </c:numCache>
            </c:numRef>
          </c:val>
        </c:ser>
        <c:ser>
          <c:idx val="2"/>
          <c:order val="3"/>
          <c:tx>
            <c:v>%Uncorr Class (Std Dev)</c:v>
          </c:tx>
          <c:val>
            <c:numRef>
              <c:f>('Validazione classificatore'!$W$21,'Validazione classificatore'!$W$42,'Validazione classificatore'!$W$64,'Validazione classificatore'!$W$86)</c:f>
              <c:numCache>
                <c:formatCode>0.0%</c:formatCode>
                <c:ptCount val="4"/>
                <c:pt idx="0">
                  <c:v>3.4737107920301956E-2</c:v>
                </c:pt>
                <c:pt idx="1">
                  <c:v>5.070455976490048E-2</c:v>
                </c:pt>
                <c:pt idx="2">
                  <c:v>5.9966895629410266E-2</c:v>
                </c:pt>
                <c:pt idx="3">
                  <c:v>5.7479747986324888E-2</c:v>
                </c:pt>
              </c:numCache>
            </c:numRef>
          </c:val>
        </c:ser>
        <c:axId val="166778368"/>
        <c:axId val="166779904"/>
      </c:barChart>
      <c:catAx>
        <c:axId val="166778368"/>
        <c:scaling>
          <c:orientation val="minMax"/>
        </c:scaling>
        <c:axPos val="b"/>
        <c:tickLblPos val="nextTo"/>
        <c:crossAx val="166779904"/>
        <c:crosses val="autoZero"/>
        <c:auto val="1"/>
        <c:lblAlgn val="ctr"/>
        <c:lblOffset val="100"/>
      </c:catAx>
      <c:valAx>
        <c:axId val="166779904"/>
        <c:scaling>
          <c:orientation val="minMax"/>
        </c:scaling>
        <c:axPos val="l"/>
        <c:majorGridlines/>
        <c:numFmt formatCode="0.000" sourceLinked="1"/>
        <c:tickLblPos val="nextTo"/>
        <c:crossAx val="166778368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Tempo di esecuzione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'Medie risultati'!$H$1</c:f>
              <c:strCache>
                <c:ptCount val="1"/>
                <c:pt idx="0">
                  <c:v>PerExecTimeDiff 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</c:marker>
          <c:dLbls>
            <c:spPr>
              <a:solidFill>
                <a:schemeClr val="accent3">
                  <a:lumMod val="75000"/>
                </a:schemeClr>
              </a:solidFill>
            </c:spPr>
            <c:dLblPos val="r"/>
            <c:showVal val="1"/>
          </c:dLbls>
          <c:cat>
            <c:strRef>
              <c:f>'Medie risultati'!$G$2:$G$5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'Medie risultati'!$H$2:$H$5</c:f>
              <c:numCache>
                <c:formatCode>0.00%</c:formatCode>
                <c:ptCount val="4"/>
                <c:pt idx="0">
                  <c:v>-0.60795267827801502</c:v>
                </c:pt>
                <c:pt idx="1">
                  <c:v>-0.47101889446593498</c:v>
                </c:pt>
                <c:pt idx="2">
                  <c:v>-0.62575391774615097</c:v>
                </c:pt>
                <c:pt idx="3">
                  <c:v>-0.63928560759875397</c:v>
                </c:pt>
              </c:numCache>
            </c:numRef>
          </c:val>
        </c:ser>
        <c:ser>
          <c:idx val="1"/>
          <c:order val="1"/>
          <c:tx>
            <c:strRef>
              <c:f>'Medie risultati'!$I$1</c:f>
              <c:strCache>
                <c:ptCount val="1"/>
                <c:pt idx="0">
                  <c:v>PerExecTimeDiff 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</c:spPr>
            <c:dLblPos val="r"/>
            <c:showVal val="1"/>
          </c:dLbls>
          <c:cat>
            <c:strRef>
              <c:f>'Medie risultati'!$G$2:$G$5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'Medie risultati'!$I$2:$I$5</c:f>
              <c:numCache>
                <c:formatCode>0.00%</c:formatCode>
                <c:ptCount val="4"/>
                <c:pt idx="0">
                  <c:v>-0.192262602579132</c:v>
                </c:pt>
                <c:pt idx="1">
                  <c:v>-8.4284514664261401E-2</c:v>
                </c:pt>
                <c:pt idx="2">
                  <c:v>0.42981701291825702</c:v>
                </c:pt>
                <c:pt idx="3">
                  <c:v>-0.29496645694015799</c:v>
                </c:pt>
              </c:numCache>
            </c:numRef>
          </c:val>
        </c:ser>
        <c:ser>
          <c:idx val="2"/>
          <c:order val="2"/>
          <c:tx>
            <c:strRef>
              <c:f>'Medie risultati'!$J$1</c:f>
              <c:strCache>
                <c:ptCount val="1"/>
                <c:pt idx="0">
                  <c:v>PerExecTimeDiff 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txPr>
              <a:bodyPr/>
              <a:lstStyle/>
              <a:p>
                <a:pPr>
                  <a:defRPr sz="1050" b="1"/>
                </a:pPr>
                <a:endParaRPr lang="it-IT"/>
              </a:p>
            </c:txPr>
            <c:dLblPos val="r"/>
            <c:showVal val="1"/>
          </c:dLbls>
          <c:cat>
            <c:strRef>
              <c:f>'Medie risultati'!$G$2:$G$5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'Medie risultati'!$J$2:$J$5</c:f>
              <c:numCache>
                <c:formatCode>0.0%</c:formatCode>
                <c:ptCount val="4"/>
                <c:pt idx="0">
                  <c:v>-0.37726743778481048</c:v>
                </c:pt>
                <c:pt idx="1">
                  <c:v>-0.34589555083279622</c:v>
                </c:pt>
                <c:pt idx="2">
                  <c:v>-0.41820796389339326</c:v>
                </c:pt>
                <c:pt idx="3">
                  <c:v>-0.52272442949256559</c:v>
                </c:pt>
              </c:numCache>
            </c:numRef>
          </c:val>
        </c:ser>
        <c:dLbls>
          <c:showVal val="1"/>
        </c:dLbls>
        <c:hiLowLines/>
        <c:axId val="168686720"/>
        <c:axId val="168688256"/>
      </c:stockChart>
      <c:catAx>
        <c:axId val="168686720"/>
        <c:scaling>
          <c:orientation val="minMax"/>
        </c:scaling>
        <c:axPos val="b"/>
        <c:majorTickMark val="none"/>
        <c:minorTickMark val="cross"/>
        <c:tickLblPos val="nextTo"/>
        <c:txPr>
          <a:bodyPr/>
          <a:lstStyle/>
          <a:p>
            <a:pPr>
              <a:defRPr i="1"/>
            </a:pPr>
            <a:endParaRPr lang="it-IT"/>
          </a:p>
        </c:txPr>
        <c:crossAx val="168688256"/>
        <c:crosses val="autoZero"/>
        <c:auto val="1"/>
        <c:lblAlgn val="ctr"/>
        <c:lblOffset val="100"/>
      </c:catAx>
      <c:valAx>
        <c:axId val="16868825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168686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Differenze</a:t>
            </a:r>
            <a:r>
              <a:rPr lang="en-US" baseline="0"/>
              <a:t> di tempo di esecuzione e numero di task schedulati (%) tra dataset completo e sfoltito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'Medie risultati'!$C$1</c:f>
              <c:strCache>
                <c:ptCount val="1"/>
                <c:pt idx="0">
                  <c:v>dbPerExecTimeDiff</c:v>
                </c:pt>
              </c:strCache>
            </c:strRef>
          </c:tx>
          <c:dLbls>
            <c:showVal val="1"/>
          </c:dLbls>
          <c:cat>
            <c:strRef>
              <c:f>('Medie risultati'!$A$5,'Medie risultati'!$A$10,'Medie risultati'!$A$15,'Medie risultati'!$A$20)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('Medie risultati'!$C$5,'Medie risultati'!$C$10,'Medie risultati'!$C$15,'Medie risultati'!$C$20)</c:f>
              <c:numCache>
                <c:formatCode>0.0%</c:formatCode>
                <c:ptCount val="4"/>
                <c:pt idx="0">
                  <c:v>-0.37726743778481048</c:v>
                </c:pt>
                <c:pt idx="1">
                  <c:v>-0.34589555083279622</c:v>
                </c:pt>
                <c:pt idx="2">
                  <c:v>-0.41820796389339326</c:v>
                </c:pt>
                <c:pt idx="3">
                  <c:v>-0.52272442949256559</c:v>
                </c:pt>
              </c:numCache>
            </c:numRef>
          </c:val>
        </c:ser>
        <c:ser>
          <c:idx val="1"/>
          <c:order val="1"/>
          <c:tx>
            <c:strRef>
              <c:f>'Medie risultati'!$E$1</c:f>
              <c:strCache>
                <c:ptCount val="1"/>
                <c:pt idx="0">
                  <c:v>dbPerSrvcdTasksDiff</c:v>
                </c:pt>
              </c:strCache>
            </c:strRef>
          </c:tx>
          <c:dLbls>
            <c:dLblPos val="b"/>
            <c:showVal val="1"/>
          </c:dLbls>
          <c:cat>
            <c:strRef>
              <c:f>('Medie risultati'!$A$5,'Medie risultati'!$A$10,'Medie risultati'!$A$15,'Medie risultati'!$A$20)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('Medie risultati'!$E$5,'Medie risultati'!$E$10,'Medie risultati'!$E$15,'Medie risultati'!$E$20)</c:f>
              <c:numCache>
                <c:formatCode>0.0%</c:formatCode>
                <c:ptCount val="4"/>
                <c:pt idx="0">
                  <c:v>-3.8369804995363792E-2</c:v>
                </c:pt>
                <c:pt idx="1">
                  <c:v>-2.7816270738225062E-2</c:v>
                </c:pt>
                <c:pt idx="2">
                  <c:v>-3.4545668430600786E-2</c:v>
                </c:pt>
                <c:pt idx="3">
                  <c:v>-1.7435395369980258E-2</c:v>
                </c:pt>
              </c:numCache>
            </c:numRef>
          </c:val>
        </c:ser>
        <c:marker val="1"/>
        <c:axId val="166410496"/>
        <c:axId val="166416384"/>
      </c:lineChart>
      <c:catAx>
        <c:axId val="166410496"/>
        <c:scaling>
          <c:orientation val="minMax"/>
        </c:scaling>
        <c:axPos val="b"/>
        <c:tickLblPos val="nextTo"/>
        <c:crossAx val="166416384"/>
        <c:crosses val="autoZero"/>
        <c:auto val="1"/>
        <c:lblAlgn val="ctr"/>
        <c:lblOffset val="100"/>
      </c:catAx>
      <c:valAx>
        <c:axId val="166416384"/>
        <c:scaling>
          <c:orientation val="minMax"/>
        </c:scaling>
        <c:axPos val="l"/>
        <c:majorGridlines/>
        <c:numFmt formatCode="0.0%" sourceLinked="1"/>
        <c:tickLblPos val="nextTo"/>
        <c:crossAx val="166410496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it-IT"/>
              <a:t>Differenza</a:t>
            </a:r>
            <a:r>
              <a:rPr lang="it-IT" baseline="0"/>
              <a:t> task schedulati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'Medie risultati'!$H$7</c:f>
              <c:strCache>
                <c:ptCount val="1"/>
                <c:pt idx="0">
                  <c:v>PerSrvcdTasksDiff 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</c:marker>
          <c:dLbls>
            <c:spPr>
              <a:solidFill>
                <a:schemeClr val="accent3">
                  <a:lumMod val="75000"/>
                </a:schemeClr>
              </a:solidFill>
            </c:spPr>
            <c:dLblPos val="r"/>
            <c:showVal val="1"/>
          </c:dLbls>
          <c:cat>
            <c:strRef>
              <c:f>'Medie risultati'!$G$8:$G$11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'Medie risultati'!$H$8:$H$11</c:f>
              <c:numCache>
                <c:formatCode>0.00%</c:formatCode>
                <c:ptCount val="4"/>
                <c:pt idx="0">
                  <c:v>-0.217391304347826</c:v>
                </c:pt>
                <c:pt idx="1">
                  <c:v>-0.11764705882352899</c:v>
                </c:pt>
                <c:pt idx="2">
                  <c:v>-0.19690576652601899</c:v>
                </c:pt>
                <c:pt idx="3">
                  <c:v>-5.5813953488372002E-2</c:v>
                </c:pt>
              </c:numCache>
            </c:numRef>
          </c:val>
        </c:ser>
        <c:ser>
          <c:idx val="1"/>
          <c:order val="1"/>
          <c:tx>
            <c:strRef>
              <c:f>'Medie risultati'!$I$7</c:f>
              <c:strCache>
                <c:ptCount val="1"/>
                <c:pt idx="0">
                  <c:v>PerSrvcdTasksDiff 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5"/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</c:spPr>
            <c:dLblPos val="r"/>
            <c:showVal val="1"/>
          </c:dLbls>
          <c:cat>
            <c:strRef>
              <c:f>'Medie risultati'!$G$8:$G$11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'Medie risultati'!$I$8:$I$11</c:f>
              <c:numCache>
                <c:formatCode>0.00%</c:formatCode>
                <c:ptCount val="4"/>
                <c:pt idx="0">
                  <c:v>1.47058823529411E-2</c:v>
                </c:pt>
                <c:pt idx="1">
                  <c:v>0</c:v>
                </c:pt>
                <c:pt idx="2">
                  <c:v>3.7453183520599199E-3</c:v>
                </c:pt>
                <c:pt idx="3">
                  <c:v>9.3786635404454807E-3</c:v>
                </c:pt>
              </c:numCache>
            </c:numRef>
          </c:val>
        </c:ser>
        <c:ser>
          <c:idx val="2"/>
          <c:order val="2"/>
          <c:tx>
            <c:strRef>
              <c:f>'Medie risultati'!$J$7</c:f>
              <c:strCache>
                <c:ptCount val="1"/>
                <c:pt idx="0">
                  <c:v>PerSrvcdTasksDiff 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</c:marker>
          <c:dLbls>
            <c:txPr>
              <a:bodyPr/>
              <a:lstStyle/>
              <a:p>
                <a:pPr>
                  <a:defRPr sz="1050" b="1"/>
                </a:pPr>
                <a:endParaRPr lang="it-IT"/>
              </a:p>
            </c:txPr>
            <c:dLblPos val="r"/>
            <c:showVal val="1"/>
          </c:dLbls>
          <c:cat>
            <c:strRef>
              <c:f>'Medie risultati'!$G$8:$G$11</c:f>
              <c:strCache>
                <c:ptCount val="4"/>
                <c:pt idx="0">
                  <c:v>10-100</c:v>
                </c:pt>
                <c:pt idx="1">
                  <c:v>20-200</c:v>
                </c:pt>
                <c:pt idx="2">
                  <c:v>100-1000</c:v>
                </c:pt>
                <c:pt idx="3">
                  <c:v>200-2000</c:v>
                </c:pt>
              </c:strCache>
            </c:strRef>
          </c:cat>
          <c:val>
            <c:numRef>
              <c:f>'Medie risultati'!$J$8:$J$11</c:f>
              <c:numCache>
                <c:formatCode>0.0%</c:formatCode>
                <c:ptCount val="4"/>
                <c:pt idx="0" formatCode="0.00%">
                  <c:v>-3.8369804995363792E-2</c:v>
                </c:pt>
                <c:pt idx="1">
                  <c:v>-2.7816270738225062E-2</c:v>
                </c:pt>
                <c:pt idx="2">
                  <c:v>-3.4545668430600786E-2</c:v>
                </c:pt>
                <c:pt idx="3">
                  <c:v>-1.7435395369980258E-2</c:v>
                </c:pt>
              </c:numCache>
            </c:numRef>
          </c:val>
        </c:ser>
        <c:dLbls>
          <c:showVal val="1"/>
        </c:dLbls>
        <c:hiLowLines/>
        <c:axId val="83532032"/>
        <c:axId val="83542016"/>
      </c:stockChart>
      <c:catAx>
        <c:axId val="83532032"/>
        <c:scaling>
          <c:orientation val="minMax"/>
        </c:scaling>
        <c:axPos val="b"/>
        <c:majorTickMark val="none"/>
        <c:minorTickMark val="cross"/>
        <c:tickLblPos val="nextTo"/>
        <c:txPr>
          <a:bodyPr/>
          <a:lstStyle/>
          <a:p>
            <a:pPr>
              <a:defRPr i="1"/>
            </a:pPr>
            <a:endParaRPr lang="it-IT"/>
          </a:p>
        </c:txPr>
        <c:crossAx val="83542016"/>
        <c:crosses val="autoZero"/>
        <c:auto val="1"/>
        <c:lblAlgn val="ctr"/>
        <c:lblOffset val="100"/>
      </c:catAx>
      <c:valAx>
        <c:axId val="83542016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crossAx val="835320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l-GR"/>
              <a:t>Δ</a:t>
            </a:r>
            <a:r>
              <a:rPr lang="en-US"/>
              <a:t> tempo di esecuzione e #task schedulati per dataset 10-100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'Sommario risultati'!$I$1</c:f>
              <c:strCache>
                <c:ptCount val="1"/>
                <c:pt idx="0">
                  <c:v>Δ Execution time (%)</c:v>
                </c:pt>
              </c:strCache>
            </c:strRef>
          </c:tx>
          <c:marker>
            <c:symbol val="none"/>
          </c:marker>
          <c:val>
            <c:numRef>
              <c:f>'Sommario risultati'!$I$2:$I$17</c:f>
              <c:numCache>
                <c:formatCode>0.00%</c:formatCode>
                <c:ptCount val="16"/>
                <c:pt idx="1">
                  <c:v>-0.44903718459495301</c:v>
                </c:pt>
                <c:pt idx="2">
                  <c:v>-0.52999204455051696</c:v>
                </c:pt>
                <c:pt idx="3">
                  <c:v>-0.480959325879112</c:v>
                </c:pt>
                <c:pt idx="4">
                  <c:v>-0.41790797749089698</c:v>
                </c:pt>
                <c:pt idx="5">
                  <c:v>-0.26136746379252201</c:v>
                </c:pt>
                <c:pt idx="6">
                  <c:v>-0.43200677392040598</c:v>
                </c:pt>
                <c:pt idx="7">
                  <c:v>-0.192262602579132</c:v>
                </c:pt>
                <c:pt idx="8">
                  <c:v>-0.60795267827801502</c:v>
                </c:pt>
                <c:pt idx="9">
                  <c:v>-0.34014962593516201</c:v>
                </c:pt>
                <c:pt idx="10">
                  <c:v>-0.239162683369045</c:v>
                </c:pt>
                <c:pt idx="11">
                  <c:v>-0.29146295599849498</c:v>
                </c:pt>
                <c:pt idx="12">
                  <c:v>-0.55278150134048198</c:v>
                </c:pt>
                <c:pt idx="13">
                  <c:v>-0.38456507521255701</c:v>
                </c:pt>
                <c:pt idx="14">
                  <c:v>-0.281001326259947</c:v>
                </c:pt>
                <c:pt idx="15">
                  <c:v>-0.19840234757091599</c:v>
                </c:pt>
              </c:numCache>
            </c:numRef>
          </c:val>
        </c:ser>
        <c:ser>
          <c:idx val="1"/>
          <c:order val="1"/>
          <c:tx>
            <c:strRef>
              <c:f>'Sommario risultati'!$K$1</c:f>
              <c:strCache>
                <c:ptCount val="1"/>
                <c:pt idx="0">
                  <c:v>Δ Serviced tasks (%)</c:v>
                </c:pt>
              </c:strCache>
            </c:strRef>
          </c:tx>
          <c:marker>
            <c:symbol val="none"/>
          </c:marker>
          <c:val>
            <c:numRef>
              <c:f>'Sommario risultati'!$K$2:$K$17</c:f>
              <c:numCache>
                <c:formatCode>0.00%</c:formatCode>
                <c:ptCount val="16"/>
                <c:pt idx="1">
                  <c:v>-2.6666666666666599E-2</c:v>
                </c:pt>
                <c:pt idx="2">
                  <c:v>-6.6666666666666596E-2</c:v>
                </c:pt>
                <c:pt idx="3">
                  <c:v>-3.94736842105263E-2</c:v>
                </c:pt>
                <c:pt idx="4">
                  <c:v>-2.8169014084507001E-2</c:v>
                </c:pt>
                <c:pt idx="5">
                  <c:v>-1.2987012987012899E-2</c:v>
                </c:pt>
                <c:pt idx="6">
                  <c:v>-1.42857142857142E-2</c:v>
                </c:pt>
                <c:pt idx="7">
                  <c:v>1.47058823529411E-2</c:v>
                </c:pt>
                <c:pt idx="8">
                  <c:v>-0.217391304347826</c:v>
                </c:pt>
                <c:pt idx="9">
                  <c:v>-2.8169014084507001E-2</c:v>
                </c:pt>
                <c:pt idx="10">
                  <c:v>-2.8571428571428501E-2</c:v>
                </c:pt>
                <c:pt idx="11">
                  <c:v>-1.4925373134328301E-2</c:v>
                </c:pt>
                <c:pt idx="12">
                  <c:v>-6.9444444444444406E-2</c:v>
                </c:pt>
                <c:pt idx="13">
                  <c:v>-1.4084507042253501E-2</c:v>
                </c:pt>
                <c:pt idx="14">
                  <c:v>-1.4492753623188401E-2</c:v>
                </c:pt>
                <c:pt idx="15">
                  <c:v>-1.4925373134328301E-2</c:v>
                </c:pt>
              </c:numCache>
            </c:numRef>
          </c:val>
        </c:ser>
        <c:marker val="1"/>
        <c:axId val="168691968"/>
        <c:axId val="168693760"/>
      </c:lineChart>
      <c:catAx>
        <c:axId val="168691968"/>
        <c:scaling>
          <c:orientation val="minMax"/>
        </c:scaling>
        <c:axPos val="b"/>
        <c:tickLblPos val="nextTo"/>
        <c:crossAx val="168693760"/>
        <c:crosses val="autoZero"/>
        <c:auto val="1"/>
        <c:lblAlgn val="ctr"/>
        <c:lblOffset val="100"/>
      </c:catAx>
      <c:valAx>
        <c:axId val="168693760"/>
        <c:scaling>
          <c:orientation val="minMax"/>
        </c:scaling>
        <c:axPos val="l"/>
        <c:majorGridlines/>
        <c:numFmt formatCode="General" sourceLinked="1"/>
        <c:tickLblPos val="nextTo"/>
        <c:crossAx val="168691968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l-GR"/>
              <a:t>Δ</a:t>
            </a:r>
            <a:r>
              <a:rPr lang="en-US"/>
              <a:t> tempo di esecuzione e #task schedulati per dataset 20-200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'Sommario risultati'!$I$1</c:f>
              <c:strCache>
                <c:ptCount val="1"/>
                <c:pt idx="0">
                  <c:v>Δ Execution time (%)</c:v>
                </c:pt>
              </c:strCache>
            </c:strRef>
          </c:tx>
          <c:marker>
            <c:symbol val="none"/>
          </c:marker>
          <c:val>
            <c:numRef>
              <c:f>'Sommario risultati'!$I$21:$I$35</c:f>
              <c:numCache>
                <c:formatCode>0.00%</c:formatCode>
                <c:ptCount val="15"/>
                <c:pt idx="0">
                  <c:v>-0.47101889446593498</c:v>
                </c:pt>
                <c:pt idx="1">
                  <c:v>-0.40396909962706401</c:v>
                </c:pt>
                <c:pt idx="2">
                  <c:v>-0.23910077317913001</c:v>
                </c:pt>
                <c:pt idx="3">
                  <c:v>-0.46896575064302098</c:v>
                </c:pt>
                <c:pt idx="4">
                  <c:v>-0.29496006609749298</c:v>
                </c:pt>
                <c:pt idx="5">
                  <c:v>-0.27796683578765002</c:v>
                </c:pt>
                <c:pt idx="6">
                  <c:v>-0.208351773408358</c:v>
                </c:pt>
                <c:pt idx="7">
                  <c:v>-0.36945078640284101</c:v>
                </c:pt>
                <c:pt idx="8">
                  <c:v>-0.37672042152323099</c:v>
                </c:pt>
                <c:pt idx="9">
                  <c:v>-0.36818705220061398</c:v>
                </c:pt>
                <c:pt idx="10">
                  <c:v>-0.45131977498918202</c:v>
                </c:pt>
                <c:pt idx="11">
                  <c:v>-8.4284514664261401E-2</c:v>
                </c:pt>
                <c:pt idx="12">
                  <c:v>-0.46414398650126498</c:v>
                </c:pt>
                <c:pt idx="13">
                  <c:v>-0.422222222222222</c:v>
                </c:pt>
                <c:pt idx="14">
                  <c:v>-0.28777131077967699</c:v>
                </c:pt>
              </c:numCache>
            </c:numRef>
          </c:val>
        </c:ser>
        <c:ser>
          <c:idx val="1"/>
          <c:order val="1"/>
          <c:tx>
            <c:strRef>
              <c:f>'Sommario risultati'!$K$1</c:f>
              <c:strCache>
                <c:ptCount val="1"/>
                <c:pt idx="0">
                  <c:v>Δ Serviced tasks (%)</c:v>
                </c:pt>
              </c:strCache>
            </c:strRef>
          </c:tx>
          <c:marker>
            <c:symbol val="none"/>
          </c:marker>
          <c:val>
            <c:numRef>
              <c:f>'Sommario risultati'!$K$21:$K$35</c:f>
              <c:numCache>
                <c:formatCode>0.00%</c:formatCode>
                <c:ptCount val="15"/>
                <c:pt idx="0">
                  <c:v>-4.3795620437956199E-2</c:v>
                </c:pt>
                <c:pt idx="1">
                  <c:v>-2.8776978417266098E-2</c:v>
                </c:pt>
                <c:pt idx="2">
                  <c:v>-7.1942446043165402E-3</c:v>
                </c:pt>
                <c:pt idx="3">
                  <c:v>-3.6496350364963501E-2</c:v>
                </c:pt>
                <c:pt idx="4">
                  <c:v>-1.50375939849624E-2</c:v>
                </c:pt>
                <c:pt idx="5">
                  <c:v>0</c:v>
                </c:pt>
                <c:pt idx="6">
                  <c:v>-1.35135135135135E-2</c:v>
                </c:pt>
                <c:pt idx="7">
                  <c:v>-1.3605442176870699E-2</c:v>
                </c:pt>
                <c:pt idx="8">
                  <c:v>-2.7397260273972601E-2</c:v>
                </c:pt>
                <c:pt idx="9">
                  <c:v>-2.0134228187919399E-2</c:v>
                </c:pt>
                <c:pt idx="10">
                  <c:v>-0.11764705882352899</c:v>
                </c:pt>
                <c:pt idx="11">
                  <c:v>-6.9930069930069904E-3</c:v>
                </c:pt>
                <c:pt idx="12">
                  <c:v>-4.3795620437956199E-2</c:v>
                </c:pt>
                <c:pt idx="13">
                  <c:v>0</c:v>
                </c:pt>
                <c:pt idx="14">
                  <c:v>-4.2857142857142802E-2</c:v>
                </c:pt>
              </c:numCache>
            </c:numRef>
          </c:val>
        </c:ser>
        <c:marker val="1"/>
        <c:axId val="168743296"/>
        <c:axId val="168744832"/>
      </c:lineChart>
      <c:catAx>
        <c:axId val="168743296"/>
        <c:scaling>
          <c:orientation val="minMax"/>
        </c:scaling>
        <c:axPos val="b"/>
        <c:tickLblPos val="nextTo"/>
        <c:crossAx val="168744832"/>
        <c:crosses val="autoZero"/>
        <c:auto val="1"/>
        <c:lblAlgn val="ctr"/>
        <c:lblOffset val="100"/>
      </c:catAx>
      <c:valAx>
        <c:axId val="168744832"/>
        <c:scaling>
          <c:orientation val="minMax"/>
        </c:scaling>
        <c:axPos val="l"/>
        <c:majorGridlines/>
        <c:numFmt formatCode="0.00%" sourceLinked="1"/>
        <c:tickLblPos val="nextTo"/>
        <c:crossAx val="1687432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l-GR"/>
              <a:t>Δ</a:t>
            </a:r>
            <a:r>
              <a:rPr lang="en-US"/>
              <a:t> tempo di esecuzione e #task schedulati per dataset 100-1000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'Sommario risultati'!$I$1</c:f>
              <c:strCache>
                <c:ptCount val="1"/>
                <c:pt idx="0">
                  <c:v>Δ Execution time (%)</c:v>
                </c:pt>
              </c:strCache>
            </c:strRef>
          </c:tx>
          <c:marker>
            <c:symbol val="none"/>
          </c:marker>
          <c:val>
            <c:numRef>
              <c:f>'Sommario risultati'!$I$39:$I$53</c:f>
              <c:numCache>
                <c:formatCode>0.00%</c:formatCode>
                <c:ptCount val="15"/>
                <c:pt idx="0">
                  <c:v>-0.59896690330608804</c:v>
                </c:pt>
                <c:pt idx="1">
                  <c:v>-0.61389470744309405</c:v>
                </c:pt>
                <c:pt idx="2">
                  <c:v>0.42981701291825702</c:v>
                </c:pt>
                <c:pt idx="3">
                  <c:v>-0.62575391774615097</c:v>
                </c:pt>
                <c:pt idx="4">
                  <c:v>-0.59088170799296302</c:v>
                </c:pt>
                <c:pt idx="5">
                  <c:v>-0.52283658787255904</c:v>
                </c:pt>
                <c:pt idx="6">
                  <c:v>-0.14450116481865699</c:v>
                </c:pt>
                <c:pt idx="7">
                  <c:v>-0.58609874205799195</c:v>
                </c:pt>
                <c:pt idx="8">
                  <c:v>-0.47857795513901202</c:v>
                </c:pt>
                <c:pt idx="9">
                  <c:v>-0.62280866583517502</c:v>
                </c:pt>
                <c:pt idx="10">
                  <c:v>-0.142895303281353</c:v>
                </c:pt>
                <c:pt idx="11">
                  <c:v>-0.53490224723507696</c:v>
                </c:pt>
                <c:pt idx="12">
                  <c:v>-0.42846594911986402</c:v>
                </c:pt>
                <c:pt idx="13">
                  <c:v>-0.38264882765397901</c:v>
                </c:pt>
                <c:pt idx="14">
                  <c:v>-0.42970379181719298</c:v>
                </c:pt>
              </c:numCache>
            </c:numRef>
          </c:val>
        </c:ser>
        <c:ser>
          <c:idx val="1"/>
          <c:order val="1"/>
          <c:tx>
            <c:strRef>
              <c:f>'Sommario risultati'!$K$1</c:f>
              <c:strCache>
                <c:ptCount val="1"/>
                <c:pt idx="0">
                  <c:v>Δ Serviced tasks (%)</c:v>
                </c:pt>
              </c:strCache>
            </c:strRef>
          </c:tx>
          <c:marker>
            <c:symbol val="none"/>
          </c:marker>
          <c:val>
            <c:numRef>
              <c:f>'Sommario risultati'!$K$39:$K$53</c:f>
              <c:numCache>
                <c:formatCode>0.00%</c:formatCode>
                <c:ptCount val="15"/>
                <c:pt idx="0">
                  <c:v>3.7453183520599199E-3</c:v>
                </c:pt>
                <c:pt idx="1">
                  <c:v>-1.6949152542372801E-2</c:v>
                </c:pt>
                <c:pt idx="2">
                  <c:v>-0.19298245614035001</c:v>
                </c:pt>
                <c:pt idx="3">
                  <c:v>0</c:v>
                </c:pt>
                <c:pt idx="4">
                  <c:v>-3.7950664136622301E-3</c:v>
                </c:pt>
                <c:pt idx="5">
                  <c:v>-1.8284106891701801E-2</c:v>
                </c:pt>
                <c:pt idx="6">
                  <c:v>-0.19690576652601899</c:v>
                </c:pt>
                <c:pt idx="7">
                  <c:v>-5.7388809182209403E-3</c:v>
                </c:pt>
                <c:pt idx="8">
                  <c:v>-4.3988269794721403E-3</c:v>
                </c:pt>
                <c:pt idx="9">
                  <c:v>-3.10734463276836E-2</c:v>
                </c:pt>
                <c:pt idx="10">
                  <c:v>1.31233595800524E-3</c:v>
                </c:pt>
                <c:pt idx="11">
                  <c:v>-1.3227513227513201E-2</c:v>
                </c:pt>
                <c:pt idx="12">
                  <c:v>-1.44167758846657E-2</c:v>
                </c:pt>
                <c:pt idx="13">
                  <c:v>-9.2105263157894694E-3</c:v>
                </c:pt>
                <c:pt idx="14">
                  <c:v>-1.6260162601626001E-2</c:v>
                </c:pt>
              </c:numCache>
            </c:numRef>
          </c:val>
        </c:ser>
        <c:marker val="1"/>
        <c:axId val="166840192"/>
        <c:axId val="166841728"/>
      </c:lineChart>
      <c:catAx>
        <c:axId val="166840192"/>
        <c:scaling>
          <c:orientation val="minMax"/>
        </c:scaling>
        <c:axPos val="b"/>
        <c:tickLblPos val="nextTo"/>
        <c:crossAx val="166841728"/>
        <c:crosses val="autoZero"/>
        <c:auto val="1"/>
        <c:lblAlgn val="ctr"/>
        <c:lblOffset val="100"/>
      </c:catAx>
      <c:valAx>
        <c:axId val="166841728"/>
        <c:scaling>
          <c:orientation val="minMax"/>
        </c:scaling>
        <c:axPos val="l"/>
        <c:majorGridlines/>
        <c:numFmt formatCode="0.00%" sourceLinked="1"/>
        <c:tickLblPos val="nextTo"/>
        <c:crossAx val="1668401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l-GR"/>
              <a:t>Δ</a:t>
            </a:r>
            <a:r>
              <a:rPr lang="en-US"/>
              <a:t> tempo di esecuzione e #task schedulati per dataset 200-2000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'Sommario risultati'!$I$1</c:f>
              <c:strCache>
                <c:ptCount val="1"/>
                <c:pt idx="0">
                  <c:v>Δ Execution time (%)</c:v>
                </c:pt>
              </c:strCache>
            </c:strRef>
          </c:tx>
          <c:marker>
            <c:symbol val="none"/>
          </c:marker>
          <c:val>
            <c:numRef>
              <c:f>'Sommario risultati'!$I$57:$I$71</c:f>
              <c:numCache>
                <c:formatCode>0.00%</c:formatCode>
                <c:ptCount val="15"/>
                <c:pt idx="0">
                  <c:v>-0.63928560759875397</c:v>
                </c:pt>
                <c:pt idx="1">
                  <c:v>-0.60613266698208101</c:v>
                </c:pt>
                <c:pt idx="2">
                  <c:v>-0.33614684463573902</c:v>
                </c:pt>
                <c:pt idx="3">
                  <c:v>-0.57983693929248203</c:v>
                </c:pt>
                <c:pt idx="4">
                  <c:v>-0.51709238509436395</c:v>
                </c:pt>
                <c:pt idx="5">
                  <c:v>-0.51606495156254695</c:v>
                </c:pt>
                <c:pt idx="6">
                  <c:v>-0.61072357967542401</c:v>
                </c:pt>
                <c:pt idx="7">
                  <c:v>-0.63647802838119105</c:v>
                </c:pt>
                <c:pt idx="8">
                  <c:v>-0.59859291016004201</c:v>
                </c:pt>
                <c:pt idx="9">
                  <c:v>-0.58675844507221497</c:v>
                </c:pt>
                <c:pt idx="10">
                  <c:v>-0.41913753301182599</c:v>
                </c:pt>
                <c:pt idx="11">
                  <c:v>-0.520943030374593</c:v>
                </c:pt>
                <c:pt idx="12">
                  <c:v>-0.476240440981684</c:v>
                </c:pt>
                <c:pt idx="13">
                  <c:v>-0.29496645694015799</c:v>
                </c:pt>
                <c:pt idx="14">
                  <c:v>-0.502466622625383</c:v>
                </c:pt>
              </c:numCache>
            </c:numRef>
          </c:val>
        </c:ser>
        <c:ser>
          <c:idx val="1"/>
          <c:order val="1"/>
          <c:tx>
            <c:strRef>
              <c:f>'Sommario risultati'!$K$1</c:f>
              <c:strCache>
                <c:ptCount val="1"/>
                <c:pt idx="0">
                  <c:v>Δ Serviced tasks (%)</c:v>
                </c:pt>
              </c:strCache>
            </c:strRef>
          </c:tx>
          <c:marker>
            <c:symbol val="none"/>
          </c:marker>
          <c:val>
            <c:numRef>
              <c:f>'Sommario risultati'!$K$57:$K$71</c:f>
              <c:numCache>
                <c:formatCode>0.00%</c:formatCode>
                <c:ptCount val="15"/>
                <c:pt idx="0">
                  <c:v>9.3786635404454807E-3</c:v>
                </c:pt>
                <c:pt idx="1">
                  <c:v>-4.6029919447640897E-3</c:v>
                </c:pt>
                <c:pt idx="2">
                  <c:v>-2.7210884353741398E-2</c:v>
                </c:pt>
                <c:pt idx="3">
                  <c:v>-1.15606936416184E-3</c:v>
                </c:pt>
                <c:pt idx="4">
                  <c:v>5.6625141562853896E-3</c:v>
                </c:pt>
                <c:pt idx="5">
                  <c:v>-1.8072289156626498E-2</c:v>
                </c:pt>
                <c:pt idx="6">
                  <c:v>-1.82370820668693E-2</c:v>
                </c:pt>
                <c:pt idx="7">
                  <c:v>-3.4348165495706399E-2</c:v>
                </c:pt>
                <c:pt idx="8">
                  <c:v>-1.2176560121765601E-2</c:v>
                </c:pt>
                <c:pt idx="9">
                  <c:v>-5.5813953488372002E-2</c:v>
                </c:pt>
                <c:pt idx="10">
                  <c:v>-2.3060796645702299E-2</c:v>
                </c:pt>
                <c:pt idx="11">
                  <c:v>-1.58949550794747E-2</c:v>
                </c:pt>
                <c:pt idx="12">
                  <c:v>-2.63340263340263E-2</c:v>
                </c:pt>
                <c:pt idx="13">
                  <c:v>-7.6976906927921597E-3</c:v>
                </c:pt>
                <c:pt idx="14">
                  <c:v>-3.1966643502432203E-2</c:v>
                </c:pt>
              </c:numCache>
            </c:numRef>
          </c:val>
        </c:ser>
        <c:marker val="1"/>
        <c:axId val="168894464"/>
        <c:axId val="168896000"/>
      </c:lineChart>
      <c:catAx>
        <c:axId val="168894464"/>
        <c:scaling>
          <c:orientation val="minMax"/>
        </c:scaling>
        <c:axPos val="b"/>
        <c:tickLblPos val="nextTo"/>
        <c:crossAx val="168896000"/>
        <c:crosses val="autoZero"/>
        <c:auto val="1"/>
        <c:lblAlgn val="ctr"/>
        <c:lblOffset val="100"/>
      </c:catAx>
      <c:valAx>
        <c:axId val="168896000"/>
        <c:scaling>
          <c:orientation val="minMax"/>
        </c:scaling>
        <c:axPos val="l"/>
        <c:majorGridlines/>
        <c:numFmt formatCode="0.00%" sourceLinked="1"/>
        <c:tickLblPos val="nextTo"/>
        <c:crossAx val="1688944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38100</xdr:rowOff>
    </xdr:from>
    <xdr:to>
      <xdr:col>16</xdr:col>
      <xdr:colOff>104776</xdr:colOff>
      <xdr:row>24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26</xdr:row>
      <xdr:rowOff>66675</xdr:rowOff>
    </xdr:from>
    <xdr:to>
      <xdr:col>16</xdr:col>
      <xdr:colOff>247650</xdr:colOff>
      <xdr:row>52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0</xdr:row>
      <xdr:rowOff>95249</xdr:rowOff>
    </xdr:from>
    <xdr:to>
      <xdr:col>21</xdr:col>
      <xdr:colOff>133350</xdr:colOff>
      <xdr:row>26</xdr:row>
      <xdr:rowOff>66675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628649</xdr:colOff>
      <xdr:row>30</xdr:row>
      <xdr:rowOff>114299</xdr:rowOff>
    </xdr:from>
    <xdr:to>
      <xdr:col>23</xdr:col>
      <xdr:colOff>304800</xdr:colOff>
      <xdr:row>63</xdr:row>
      <xdr:rowOff>123825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114299</xdr:colOff>
      <xdr:row>21</xdr:row>
      <xdr:rowOff>9524</xdr:rowOff>
    </xdr:from>
    <xdr:to>
      <xdr:col>11</xdr:col>
      <xdr:colOff>171449</xdr:colOff>
      <xdr:row>50</xdr:row>
      <xdr:rowOff>161925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333374</xdr:colOff>
      <xdr:row>1</xdr:row>
      <xdr:rowOff>180974</xdr:rowOff>
    </xdr:from>
    <xdr:to>
      <xdr:col>24</xdr:col>
      <xdr:colOff>152399</xdr:colOff>
      <xdr:row>16</xdr:row>
      <xdr:rowOff>152399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20</xdr:row>
      <xdr:rowOff>28575</xdr:rowOff>
    </xdr:from>
    <xdr:to>
      <xdr:col>24</xdr:col>
      <xdr:colOff>257175</xdr:colOff>
      <xdr:row>35</xdr:row>
      <xdr:rowOff>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37</xdr:row>
      <xdr:rowOff>123825</xdr:rowOff>
    </xdr:from>
    <xdr:to>
      <xdr:col>24</xdr:col>
      <xdr:colOff>247650</xdr:colOff>
      <xdr:row>52</xdr:row>
      <xdr:rowOff>95250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55</xdr:row>
      <xdr:rowOff>19050</xdr:rowOff>
    </xdr:from>
    <xdr:to>
      <xdr:col>24</xdr:col>
      <xdr:colOff>428625</xdr:colOff>
      <xdr:row>69</xdr:row>
      <xdr:rowOff>180975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6"/>
  <sheetViews>
    <sheetView topLeftCell="I16" workbookViewId="0">
      <selection activeCell="D37" sqref="A37:XFD37"/>
    </sheetView>
  </sheetViews>
  <sheetFormatPr defaultRowHeight="15"/>
  <cols>
    <col min="5" max="5" width="13.28515625" bestFit="1" customWidth="1"/>
    <col min="8" max="8" width="12" bestFit="1" customWidth="1"/>
    <col min="9" max="9" width="11" bestFit="1" customWidth="1"/>
    <col min="10" max="10" width="12" bestFit="1" customWidth="1"/>
    <col min="11" max="11" width="13.140625" bestFit="1" customWidth="1"/>
    <col min="12" max="12" width="9.42578125" bestFit="1" customWidth="1"/>
    <col min="13" max="13" width="16" bestFit="1" customWidth="1"/>
    <col min="14" max="14" width="11.85546875" bestFit="1" customWidth="1"/>
    <col min="17" max="17" width="19.42578125" bestFit="1" customWidth="1"/>
    <col min="19" max="19" width="12" bestFit="1" customWidth="1"/>
    <col min="20" max="20" width="13.140625" bestFit="1" customWidth="1"/>
    <col min="21" max="21" width="9.42578125" bestFit="1" customWidth="1"/>
    <col min="22" max="22" width="13.140625" bestFit="1" customWidth="1"/>
    <col min="23" max="23" width="11" bestFit="1" customWidth="1"/>
    <col min="27" max="27" width="12" bestFit="1" customWidth="1"/>
  </cols>
  <sheetData>
    <row r="1" spans="1:32">
      <c r="A1" s="33" t="s">
        <v>0</v>
      </c>
      <c r="B1" s="33" t="s">
        <v>1</v>
      </c>
      <c r="C1" s="33" t="s">
        <v>2</v>
      </c>
      <c r="D1" s="33" t="s">
        <v>3</v>
      </c>
      <c r="E1" s="34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4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6" t="s">
        <v>22</v>
      </c>
      <c r="X1" s="37" t="s">
        <v>23</v>
      </c>
      <c r="Y1" s="37" t="s">
        <v>24</v>
      </c>
      <c r="Z1" s="38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</row>
    <row r="2" spans="1:32">
      <c r="A2">
        <v>10</v>
      </c>
      <c r="B2">
        <v>100</v>
      </c>
      <c r="C2">
        <v>100</v>
      </c>
      <c r="D2">
        <v>7</v>
      </c>
      <c r="E2" s="9">
        <v>100</v>
      </c>
      <c r="F2" s="10">
        <v>0.01</v>
      </c>
      <c r="G2" s="11">
        <v>2</v>
      </c>
      <c r="H2" s="12">
        <v>6.024</v>
      </c>
      <c r="I2" s="13">
        <v>75</v>
      </c>
      <c r="J2" s="12">
        <v>1114.54225044585</v>
      </c>
      <c r="K2" s="12">
        <v>5427.76817666852</v>
      </c>
      <c r="L2" s="12">
        <v>34.225926222672598</v>
      </c>
      <c r="M2" s="12">
        <v>3900.8978765604702</v>
      </c>
      <c r="N2" s="9">
        <v>75</v>
      </c>
      <c r="O2" s="10">
        <v>7.4999999999999997E-3</v>
      </c>
      <c r="P2" s="11">
        <v>2</v>
      </c>
      <c r="Q2" s="12">
        <v>3.319</v>
      </c>
      <c r="R2" s="13">
        <v>73</v>
      </c>
      <c r="S2" s="12">
        <v>1047.08095687124</v>
      </c>
      <c r="T2" s="12">
        <v>5302.6816774217496</v>
      </c>
      <c r="U2" s="12">
        <v>12.600720550510101</v>
      </c>
      <c r="V2" s="12">
        <v>1256.49714824548</v>
      </c>
      <c r="W2" s="23">
        <v>-2.7050000000000001</v>
      </c>
      <c r="X2" s="24">
        <v>-0.44903718459495301</v>
      </c>
      <c r="Y2" s="11">
        <v>-2</v>
      </c>
      <c r="Z2" s="25">
        <v>-2.6666666666666599E-2</v>
      </c>
      <c r="AA2" s="2">
        <v>0.746933333333333</v>
      </c>
      <c r="AB2" s="2">
        <v>0.75</v>
      </c>
      <c r="AC2">
        <v>75</v>
      </c>
      <c r="AD2">
        <v>75</v>
      </c>
      <c r="AE2">
        <v>25</v>
      </c>
      <c r="AF2">
        <v>25</v>
      </c>
    </row>
    <row r="3" spans="1:32">
      <c r="A3">
        <v>10</v>
      </c>
      <c r="B3">
        <v>100</v>
      </c>
      <c r="C3">
        <v>100</v>
      </c>
      <c r="D3">
        <v>7</v>
      </c>
      <c r="E3" s="9">
        <v>100</v>
      </c>
      <c r="F3" s="10">
        <v>0.01</v>
      </c>
      <c r="G3" s="11">
        <v>2</v>
      </c>
      <c r="H3" s="12">
        <v>6.2850000000000001</v>
      </c>
      <c r="I3" s="13">
        <v>75</v>
      </c>
      <c r="J3" s="12">
        <v>1093.4406566136099</v>
      </c>
      <c r="K3" s="12">
        <v>5260.70450196621</v>
      </c>
      <c r="L3" s="12">
        <v>39.263845352604498</v>
      </c>
      <c r="M3" s="12">
        <v>3827.0422981476299</v>
      </c>
      <c r="N3" s="9">
        <v>70</v>
      </c>
      <c r="O3" s="10">
        <v>7.0000000000000001E-3</v>
      </c>
      <c r="P3" s="11">
        <v>2</v>
      </c>
      <c r="Q3" s="12">
        <v>2.9540000000000002</v>
      </c>
      <c r="R3" s="13">
        <v>70</v>
      </c>
      <c r="S3" s="12">
        <v>987.16484928863701</v>
      </c>
      <c r="T3" s="12">
        <v>4904.0998557329203</v>
      </c>
      <c r="U3" s="12">
        <v>192.93500644428599</v>
      </c>
      <c r="V3" s="12">
        <v>987.16484928863701</v>
      </c>
      <c r="W3" s="23">
        <v>-3.331</v>
      </c>
      <c r="X3" s="24">
        <v>-0.52999204455051696</v>
      </c>
      <c r="Y3" s="11">
        <v>-5</v>
      </c>
      <c r="Z3" s="25">
        <v>-6.6666666666666596E-2</v>
      </c>
      <c r="AA3" s="2">
        <v>0.786904761904761</v>
      </c>
      <c r="AB3" s="2">
        <v>0.77</v>
      </c>
      <c r="AC3">
        <v>77</v>
      </c>
      <c r="AD3">
        <v>77</v>
      </c>
      <c r="AE3">
        <v>23</v>
      </c>
      <c r="AF3">
        <v>23</v>
      </c>
    </row>
    <row r="4" spans="1:32">
      <c r="A4">
        <v>10</v>
      </c>
      <c r="B4">
        <v>100</v>
      </c>
      <c r="C4">
        <v>100</v>
      </c>
      <c r="D4">
        <v>7</v>
      </c>
      <c r="E4" s="9">
        <v>100</v>
      </c>
      <c r="F4" s="10">
        <v>0.01</v>
      </c>
      <c r="G4" s="11">
        <v>2</v>
      </c>
      <c r="H4" s="12">
        <v>6.1710000000000003</v>
      </c>
      <c r="I4" s="13">
        <v>76</v>
      </c>
      <c r="J4" s="12">
        <v>1060.71029557938</v>
      </c>
      <c r="K4" s="12">
        <v>5452.7102955793898</v>
      </c>
      <c r="L4" s="12">
        <v>0</v>
      </c>
      <c r="M4" s="12">
        <v>3606.4150049699201</v>
      </c>
      <c r="N4" s="9">
        <v>73</v>
      </c>
      <c r="O4" s="10">
        <v>7.3000000000000001E-3</v>
      </c>
      <c r="P4" s="11">
        <v>2</v>
      </c>
      <c r="Q4" s="12">
        <v>3.2029999999999998</v>
      </c>
      <c r="R4" s="13">
        <v>73</v>
      </c>
      <c r="S4" s="12">
        <v>978.54674043515001</v>
      </c>
      <c r="T4" s="12">
        <v>5200.0110371351502</v>
      </c>
      <c r="U4" s="12">
        <v>43.464296700004603</v>
      </c>
      <c r="V4" s="12">
        <v>978.54674043515001</v>
      </c>
      <c r="W4" s="23">
        <v>-2.968</v>
      </c>
      <c r="X4" s="24">
        <v>-0.480959325879112</v>
      </c>
      <c r="Y4" s="11">
        <v>-3</v>
      </c>
      <c r="Z4" s="25">
        <v>-3.94736842105263E-2</v>
      </c>
      <c r="AA4" s="2">
        <v>0.72754946727549397</v>
      </c>
      <c r="AB4" s="2">
        <v>0.72</v>
      </c>
      <c r="AC4">
        <v>72</v>
      </c>
      <c r="AD4">
        <v>72</v>
      </c>
      <c r="AE4">
        <v>28</v>
      </c>
      <c r="AF4">
        <v>28</v>
      </c>
    </row>
    <row r="5" spans="1:32">
      <c r="A5">
        <v>10</v>
      </c>
      <c r="B5">
        <v>100</v>
      </c>
      <c r="C5">
        <v>100</v>
      </c>
      <c r="D5">
        <v>7</v>
      </c>
      <c r="E5" s="9">
        <v>100</v>
      </c>
      <c r="F5" s="10">
        <v>0.01</v>
      </c>
      <c r="G5" s="11">
        <v>2</v>
      </c>
      <c r="H5" s="12">
        <v>6.0419999999999998</v>
      </c>
      <c r="I5" s="13">
        <v>71</v>
      </c>
      <c r="J5" s="12">
        <v>1105.9765927190999</v>
      </c>
      <c r="K5" s="12">
        <v>5195.41779482124</v>
      </c>
      <c r="L5" s="12">
        <v>14.441202102141901</v>
      </c>
      <c r="M5" s="12">
        <v>4313.3087116044999</v>
      </c>
      <c r="N5" s="9">
        <v>78</v>
      </c>
      <c r="O5" s="10">
        <v>7.7999999999999996E-3</v>
      </c>
      <c r="P5" s="11">
        <v>2</v>
      </c>
      <c r="Q5" s="12">
        <v>3.5169999999999999</v>
      </c>
      <c r="R5" s="13">
        <v>69</v>
      </c>
      <c r="S5" s="12">
        <v>1095.94042283984</v>
      </c>
      <c r="T5" s="12">
        <v>5187.9404228398398</v>
      </c>
      <c r="U5" s="12">
        <v>0</v>
      </c>
      <c r="V5" s="12">
        <v>2082.2868033957002</v>
      </c>
      <c r="W5" s="23">
        <v>-2.5249999999999999</v>
      </c>
      <c r="X5" s="24">
        <v>-0.41790797749089698</v>
      </c>
      <c r="Y5" s="11">
        <v>-2</v>
      </c>
      <c r="Z5" s="25">
        <v>-2.8169014084507001E-2</v>
      </c>
      <c r="AA5" s="2">
        <v>0.68111888111888097</v>
      </c>
      <c r="AB5" s="2">
        <v>0.7</v>
      </c>
      <c r="AC5">
        <v>70</v>
      </c>
      <c r="AD5">
        <v>70</v>
      </c>
      <c r="AE5">
        <v>30</v>
      </c>
      <c r="AF5">
        <v>30</v>
      </c>
    </row>
    <row r="6" spans="1:32">
      <c r="A6">
        <v>10</v>
      </c>
      <c r="B6">
        <v>100</v>
      </c>
      <c r="C6">
        <v>100</v>
      </c>
      <c r="D6">
        <v>7</v>
      </c>
      <c r="E6" s="9">
        <v>100</v>
      </c>
      <c r="F6" s="10">
        <v>0.01</v>
      </c>
      <c r="G6" s="11">
        <v>2</v>
      </c>
      <c r="H6" s="12">
        <v>5.9379999999999997</v>
      </c>
      <c r="I6" s="13">
        <v>77</v>
      </c>
      <c r="J6" s="12">
        <v>1066.0255090031301</v>
      </c>
      <c r="K6" s="12">
        <v>5239.2794177839596</v>
      </c>
      <c r="L6" s="12">
        <v>13.253908780826899</v>
      </c>
      <c r="M6" s="12">
        <v>3517.8841797103501</v>
      </c>
      <c r="N6" s="9">
        <v>86</v>
      </c>
      <c r="O6" s="10">
        <v>8.6E-3</v>
      </c>
      <c r="P6" s="11">
        <v>2</v>
      </c>
      <c r="Q6" s="12">
        <v>4.3860000000000001</v>
      </c>
      <c r="R6" s="13">
        <v>76</v>
      </c>
      <c r="S6" s="12">
        <v>1040.57792552157</v>
      </c>
      <c r="T6" s="12">
        <v>5191.2536477602698</v>
      </c>
      <c r="U6" s="12">
        <v>16.675722238700899</v>
      </c>
      <c r="V6" s="12">
        <v>2081.15585104314</v>
      </c>
      <c r="W6" s="23">
        <v>-1.5519999999999901</v>
      </c>
      <c r="X6" s="24">
        <v>-0.26136746379252201</v>
      </c>
      <c r="Y6" s="11">
        <v>-1</v>
      </c>
      <c r="Z6" s="25">
        <v>-1.2987012987012899E-2</v>
      </c>
      <c r="AA6" s="2">
        <v>0.70378737541528202</v>
      </c>
      <c r="AB6" s="2">
        <v>0.74</v>
      </c>
      <c r="AC6">
        <v>74</v>
      </c>
      <c r="AD6">
        <v>74</v>
      </c>
      <c r="AE6">
        <v>26</v>
      </c>
      <c r="AF6">
        <v>26</v>
      </c>
    </row>
    <row r="7" spans="1:32">
      <c r="A7">
        <v>10</v>
      </c>
      <c r="B7">
        <v>45</v>
      </c>
      <c r="C7">
        <v>45</v>
      </c>
      <c r="D7">
        <v>7</v>
      </c>
      <c r="E7" s="9">
        <v>100</v>
      </c>
      <c r="F7" s="10">
        <v>4.9382716049382699E-2</v>
      </c>
      <c r="G7" s="11">
        <v>2</v>
      </c>
      <c r="H7" s="12">
        <v>5.9050000000000002</v>
      </c>
      <c r="I7" s="13">
        <v>70</v>
      </c>
      <c r="J7" s="12">
        <v>1184.09938883266</v>
      </c>
      <c r="K7" s="12">
        <v>5171.5767962980099</v>
      </c>
      <c r="L7" s="12">
        <v>3.47740746535055</v>
      </c>
      <c r="M7" s="12">
        <v>4736.39755533067</v>
      </c>
      <c r="N7" s="9">
        <v>77</v>
      </c>
      <c r="O7" s="10">
        <v>3.8024691358024602E-2</v>
      </c>
      <c r="P7" s="11">
        <v>2</v>
      </c>
      <c r="Q7" s="12">
        <v>3.3540000000000001</v>
      </c>
      <c r="R7" s="13">
        <v>69</v>
      </c>
      <c r="S7" s="12">
        <v>1370.7236532013101</v>
      </c>
      <c r="T7" s="12">
        <v>5181.2556092516797</v>
      </c>
      <c r="U7" s="12">
        <v>4.5319560503694403</v>
      </c>
      <c r="V7" s="12">
        <v>2467.30257576236</v>
      </c>
      <c r="W7" s="23">
        <v>-2.5510000000000002</v>
      </c>
      <c r="X7" s="24">
        <v>-0.43200677392040598</v>
      </c>
      <c r="Y7" s="11">
        <v>-1</v>
      </c>
      <c r="Z7" s="25">
        <v>-1.42857142857142E-2</v>
      </c>
      <c r="AA7" s="2">
        <v>0.73715415019762798</v>
      </c>
      <c r="AB7" s="2">
        <v>0.75</v>
      </c>
      <c r="AC7">
        <v>75</v>
      </c>
      <c r="AD7">
        <v>75</v>
      </c>
      <c r="AE7">
        <v>25</v>
      </c>
      <c r="AF7">
        <v>25</v>
      </c>
    </row>
    <row r="8" spans="1:32">
      <c r="A8">
        <v>10</v>
      </c>
      <c r="B8">
        <v>45</v>
      </c>
      <c r="C8">
        <v>45</v>
      </c>
      <c r="D8">
        <v>7</v>
      </c>
      <c r="E8" s="9">
        <v>100</v>
      </c>
      <c r="F8" s="10">
        <v>4.9382716049382699E-2</v>
      </c>
      <c r="G8" s="11">
        <v>2</v>
      </c>
      <c r="H8" s="12">
        <v>5.9710000000000001</v>
      </c>
      <c r="I8" s="13">
        <v>68</v>
      </c>
      <c r="J8" s="12">
        <v>1091.6785982921199</v>
      </c>
      <c r="K8" s="12">
        <v>5212.70796219965</v>
      </c>
      <c r="L8" s="12">
        <v>16.0293639075316</v>
      </c>
      <c r="M8" s="12">
        <v>4585.0501128269098</v>
      </c>
      <c r="N8" s="9">
        <v>91</v>
      </c>
      <c r="O8" s="10">
        <v>4.4938271604938199E-2</v>
      </c>
      <c r="P8" s="11">
        <v>2</v>
      </c>
      <c r="Q8" s="12">
        <v>4.8230000000000004</v>
      </c>
      <c r="R8" s="13">
        <v>69</v>
      </c>
      <c r="S8" s="12">
        <v>1239.7929302642499</v>
      </c>
      <c r="T8" s="12">
        <v>5234.7910396284997</v>
      </c>
      <c r="U8" s="12">
        <v>21.998109364253899</v>
      </c>
      <c r="V8" s="12">
        <v>3967.3373768456099</v>
      </c>
      <c r="W8" s="23">
        <v>-1.1479999999999899</v>
      </c>
      <c r="X8" s="24">
        <v>-0.192262602579132</v>
      </c>
      <c r="Y8" s="11">
        <v>1</v>
      </c>
      <c r="Z8" s="25">
        <v>1.47058823529411E-2</v>
      </c>
      <c r="AA8" s="2">
        <v>0.82813186813186801</v>
      </c>
      <c r="AB8" s="2">
        <v>0.77</v>
      </c>
      <c r="AC8">
        <v>77</v>
      </c>
      <c r="AD8">
        <v>77</v>
      </c>
      <c r="AE8">
        <v>23</v>
      </c>
      <c r="AF8">
        <v>23</v>
      </c>
    </row>
    <row r="9" spans="1:32">
      <c r="A9">
        <v>10</v>
      </c>
      <c r="B9">
        <v>45</v>
      </c>
      <c r="C9">
        <v>45</v>
      </c>
      <c r="D9">
        <v>7</v>
      </c>
      <c r="E9" s="9">
        <v>100</v>
      </c>
      <c r="F9" s="10">
        <v>4.9382716049382699E-2</v>
      </c>
      <c r="G9" s="11">
        <v>2</v>
      </c>
      <c r="H9" s="12">
        <v>6.0860000000000003</v>
      </c>
      <c r="I9" s="13">
        <v>69</v>
      </c>
      <c r="J9" s="12">
        <v>1234.3269386393099</v>
      </c>
      <c r="K9" s="12">
        <v>5243.97305980486</v>
      </c>
      <c r="L9" s="12">
        <v>1.6461211655449599</v>
      </c>
      <c r="M9" s="12">
        <v>5060.7404484212002</v>
      </c>
      <c r="N9" s="9">
        <v>54</v>
      </c>
      <c r="O9" s="10">
        <v>2.6666666666666599E-2</v>
      </c>
      <c r="P9" s="11">
        <v>2</v>
      </c>
      <c r="Q9" s="12">
        <v>2.3860000000000001</v>
      </c>
      <c r="R9" s="13">
        <v>54</v>
      </c>
      <c r="S9" s="12">
        <v>1014.91532548929</v>
      </c>
      <c r="T9" s="12">
        <v>4357.5013886209599</v>
      </c>
      <c r="U9" s="12">
        <v>126.58606313166401</v>
      </c>
      <c r="V9" s="12">
        <v>1014.91532548929</v>
      </c>
      <c r="W9" s="23">
        <v>-3.7</v>
      </c>
      <c r="X9" s="24">
        <v>-0.60795267827801502</v>
      </c>
      <c r="Y9" s="11">
        <v>-15</v>
      </c>
      <c r="Z9" s="25">
        <v>-0.217391304347826</v>
      </c>
      <c r="AA9" s="2">
        <v>0.70374396135265604</v>
      </c>
      <c r="AB9" s="2">
        <v>0.65</v>
      </c>
      <c r="AC9">
        <v>65</v>
      </c>
      <c r="AD9">
        <v>65</v>
      </c>
      <c r="AE9">
        <v>35</v>
      </c>
      <c r="AF9">
        <v>35</v>
      </c>
    </row>
    <row r="10" spans="1:32">
      <c r="A10">
        <v>10</v>
      </c>
      <c r="B10">
        <v>45</v>
      </c>
      <c r="C10">
        <v>45</v>
      </c>
      <c r="D10">
        <v>7</v>
      </c>
      <c r="E10" s="9">
        <v>100</v>
      </c>
      <c r="F10" s="10">
        <v>4.9382716049382699E-2</v>
      </c>
      <c r="G10" s="11">
        <v>2</v>
      </c>
      <c r="H10" s="12">
        <v>6.0149999999999997</v>
      </c>
      <c r="I10" s="13">
        <v>71</v>
      </c>
      <c r="J10" s="12">
        <v>1209.9281973444899</v>
      </c>
      <c r="K10" s="12">
        <v>5122.3719009337601</v>
      </c>
      <c r="L10" s="12">
        <v>18.443703589273301</v>
      </c>
      <c r="M10" s="12">
        <v>4718.71996964352</v>
      </c>
      <c r="N10" s="9">
        <v>83</v>
      </c>
      <c r="O10" s="10">
        <v>4.0987654320987603E-2</v>
      </c>
      <c r="P10" s="11">
        <v>2</v>
      </c>
      <c r="Q10" s="12">
        <v>3.9689999999999999</v>
      </c>
      <c r="R10" s="13">
        <v>69</v>
      </c>
      <c r="S10" s="12">
        <v>1289.31196648535</v>
      </c>
      <c r="T10" s="12">
        <v>5143.0712877844699</v>
      </c>
      <c r="U10" s="12">
        <v>5.7593212991260998</v>
      </c>
      <c r="V10" s="12">
        <v>3094.3487195648399</v>
      </c>
      <c r="W10" s="23">
        <v>-2.0459999999999998</v>
      </c>
      <c r="X10" s="24">
        <v>-0.34014962593516201</v>
      </c>
      <c r="Y10" s="11">
        <v>-2</v>
      </c>
      <c r="Z10" s="25">
        <v>-2.8169014084507001E-2</v>
      </c>
      <c r="AA10" s="2">
        <v>0.671226080793763</v>
      </c>
      <c r="AB10" s="2">
        <v>0.7</v>
      </c>
      <c r="AC10">
        <v>70</v>
      </c>
      <c r="AD10">
        <v>70</v>
      </c>
      <c r="AE10">
        <v>30</v>
      </c>
      <c r="AF10">
        <v>30</v>
      </c>
    </row>
    <row r="11" spans="1:32">
      <c r="A11">
        <v>10</v>
      </c>
      <c r="B11">
        <v>45</v>
      </c>
      <c r="C11">
        <v>45</v>
      </c>
      <c r="D11">
        <v>7</v>
      </c>
      <c r="E11" s="9">
        <v>100</v>
      </c>
      <c r="F11" s="10">
        <v>4.9382716049382699E-2</v>
      </c>
      <c r="G11" s="11">
        <v>2</v>
      </c>
      <c r="H11" s="12">
        <v>6.0670000000000002</v>
      </c>
      <c r="I11" s="13">
        <v>70</v>
      </c>
      <c r="J11" s="12">
        <v>1265.1879013466501</v>
      </c>
      <c r="K11" s="12">
        <v>5201.88317410727</v>
      </c>
      <c r="L11" s="12">
        <v>1.69527276062444</v>
      </c>
      <c r="M11" s="12">
        <v>5060.7516053866102</v>
      </c>
      <c r="N11" s="9">
        <v>88</v>
      </c>
      <c r="O11" s="10">
        <v>4.3456790123456698E-2</v>
      </c>
      <c r="P11" s="11">
        <v>2</v>
      </c>
      <c r="Q11" s="12">
        <v>4.6159999999999997</v>
      </c>
      <c r="R11" s="13">
        <v>68</v>
      </c>
      <c r="S11" s="12">
        <v>1289.80662897974</v>
      </c>
      <c r="T11" s="12">
        <v>5233.8066289797398</v>
      </c>
      <c r="U11" s="12">
        <v>0</v>
      </c>
      <c r="V11" s="12">
        <v>3869.4198869392299</v>
      </c>
      <c r="W11" s="23">
        <v>-1.4510000000000001</v>
      </c>
      <c r="X11" s="24">
        <v>-0.239162683369045</v>
      </c>
      <c r="Y11" s="11">
        <v>-2</v>
      </c>
      <c r="Z11" s="25">
        <v>-2.8571428571428501E-2</v>
      </c>
      <c r="AA11" s="2">
        <v>0.63719696969696904</v>
      </c>
      <c r="AB11" s="2">
        <v>0.69</v>
      </c>
      <c r="AC11">
        <v>69</v>
      </c>
      <c r="AD11">
        <v>69</v>
      </c>
      <c r="AE11">
        <v>31</v>
      </c>
      <c r="AF11">
        <v>31</v>
      </c>
    </row>
    <row r="12" spans="1:32">
      <c r="A12">
        <v>10</v>
      </c>
      <c r="B12">
        <v>35</v>
      </c>
      <c r="C12">
        <v>35</v>
      </c>
      <c r="D12">
        <v>7</v>
      </c>
      <c r="E12" s="9">
        <v>100</v>
      </c>
      <c r="F12" s="10">
        <v>8.16326530612244E-2</v>
      </c>
      <c r="G12" s="11">
        <v>2</v>
      </c>
      <c r="H12" s="12">
        <v>5.3179999999999996</v>
      </c>
      <c r="I12" s="13">
        <v>67</v>
      </c>
      <c r="J12" s="12">
        <v>1300.49487352441</v>
      </c>
      <c r="K12" s="12">
        <v>5170.4948735244097</v>
      </c>
      <c r="L12" s="12">
        <v>0</v>
      </c>
      <c r="M12" s="12">
        <v>5592.12795615498</v>
      </c>
      <c r="N12" s="9">
        <v>80</v>
      </c>
      <c r="O12" s="10">
        <v>6.5306122448979598E-2</v>
      </c>
      <c r="P12" s="11">
        <v>2</v>
      </c>
      <c r="Q12" s="12">
        <v>3.7679999999999998</v>
      </c>
      <c r="R12" s="13">
        <v>66</v>
      </c>
      <c r="S12" s="12">
        <v>1411.3878977465599</v>
      </c>
      <c r="T12" s="12">
        <v>5157.3878977465602</v>
      </c>
      <c r="U12" s="12">
        <v>0</v>
      </c>
      <c r="V12" s="12">
        <v>3387.33095459175</v>
      </c>
      <c r="W12" s="23">
        <v>-1.5499999999999901</v>
      </c>
      <c r="X12" s="24">
        <v>-0.29146295599849498</v>
      </c>
      <c r="Y12" s="11">
        <v>-1</v>
      </c>
      <c r="Z12" s="25">
        <v>-1.4925373134328301E-2</v>
      </c>
      <c r="AA12" s="2">
        <v>0.72649999999999904</v>
      </c>
      <c r="AB12" s="2">
        <v>0.74</v>
      </c>
      <c r="AC12">
        <v>74</v>
      </c>
      <c r="AD12">
        <v>74</v>
      </c>
      <c r="AE12">
        <v>26</v>
      </c>
      <c r="AF12">
        <v>26</v>
      </c>
    </row>
    <row r="13" spans="1:32">
      <c r="A13">
        <v>10</v>
      </c>
      <c r="B13">
        <v>35</v>
      </c>
      <c r="C13">
        <v>35</v>
      </c>
      <c r="D13">
        <v>7</v>
      </c>
      <c r="E13" s="9">
        <v>100</v>
      </c>
      <c r="F13" s="10">
        <v>8.16326530612244E-2</v>
      </c>
      <c r="G13" s="11">
        <v>2</v>
      </c>
      <c r="H13" s="12">
        <v>5.968</v>
      </c>
      <c r="I13" s="13">
        <v>72</v>
      </c>
      <c r="J13" s="12">
        <v>1357.0048437319899</v>
      </c>
      <c r="K13" s="12">
        <v>5230.0048437319901</v>
      </c>
      <c r="L13" s="12">
        <v>0</v>
      </c>
      <c r="M13" s="12">
        <v>5156.6184061815802</v>
      </c>
      <c r="N13" s="9">
        <v>69</v>
      </c>
      <c r="O13" s="10">
        <v>5.63265306122449E-2</v>
      </c>
      <c r="P13" s="11">
        <v>2</v>
      </c>
      <c r="Q13" s="12">
        <v>2.669</v>
      </c>
      <c r="R13" s="13">
        <v>67</v>
      </c>
      <c r="S13" s="12">
        <v>1456.4555192934799</v>
      </c>
      <c r="T13" s="12">
        <v>5294.7587059027701</v>
      </c>
      <c r="U13" s="12">
        <v>7.3031866092925304</v>
      </c>
      <c r="V13" s="12">
        <v>1747.7466231521801</v>
      </c>
      <c r="W13" s="23">
        <v>-3.2989999999999999</v>
      </c>
      <c r="X13" s="24">
        <v>-0.55278150134048198</v>
      </c>
      <c r="Y13" s="11">
        <v>-5</v>
      </c>
      <c r="Z13" s="25">
        <v>-6.9444444444444406E-2</v>
      </c>
      <c r="AA13" s="2">
        <v>0.686619915848527</v>
      </c>
      <c r="AB13" s="2">
        <v>0.68</v>
      </c>
      <c r="AC13">
        <v>68</v>
      </c>
      <c r="AD13">
        <v>68</v>
      </c>
      <c r="AE13">
        <v>32</v>
      </c>
      <c r="AF13">
        <v>32</v>
      </c>
    </row>
    <row r="14" spans="1:32">
      <c r="A14">
        <v>10</v>
      </c>
      <c r="B14">
        <v>35</v>
      </c>
      <c r="C14">
        <v>35</v>
      </c>
      <c r="D14">
        <v>7</v>
      </c>
      <c r="E14" s="9">
        <v>100</v>
      </c>
      <c r="F14" s="10">
        <v>8.16326530612244E-2</v>
      </c>
      <c r="G14" s="11">
        <v>2</v>
      </c>
      <c r="H14" s="12">
        <v>6.1159999999999997</v>
      </c>
      <c r="I14" s="13">
        <v>71</v>
      </c>
      <c r="J14" s="12">
        <v>1423.4600792957699</v>
      </c>
      <c r="K14" s="12">
        <v>5407.3992844311297</v>
      </c>
      <c r="L14" s="12">
        <v>16.939205135363999</v>
      </c>
      <c r="M14" s="12">
        <v>5551.4943092535004</v>
      </c>
      <c r="N14" s="9">
        <v>80</v>
      </c>
      <c r="O14" s="10">
        <v>6.5306122448979598E-2</v>
      </c>
      <c r="P14" s="11">
        <v>2</v>
      </c>
      <c r="Q14" s="12">
        <v>3.7639999999999998</v>
      </c>
      <c r="R14" s="13">
        <v>70</v>
      </c>
      <c r="S14" s="12">
        <v>1521.1673935987701</v>
      </c>
      <c r="T14" s="12">
        <v>5317.03131657842</v>
      </c>
      <c r="U14" s="12">
        <v>3.8639229796473198</v>
      </c>
      <c r="V14" s="12">
        <v>3042.3347871975502</v>
      </c>
      <c r="W14" s="23">
        <v>-2.3519999999999999</v>
      </c>
      <c r="X14" s="24">
        <v>-0.38456507521255701</v>
      </c>
      <c r="Y14" s="11">
        <v>-1</v>
      </c>
      <c r="Z14" s="25">
        <v>-1.4084507042253501E-2</v>
      </c>
      <c r="AA14" s="2">
        <v>0.70974999999999999</v>
      </c>
      <c r="AB14" s="2">
        <v>0.73</v>
      </c>
      <c r="AC14">
        <v>73</v>
      </c>
      <c r="AD14">
        <v>73</v>
      </c>
      <c r="AE14">
        <v>27</v>
      </c>
      <c r="AF14">
        <v>27</v>
      </c>
    </row>
    <row r="15" spans="1:32">
      <c r="A15">
        <v>10</v>
      </c>
      <c r="B15">
        <v>35</v>
      </c>
      <c r="C15">
        <v>35</v>
      </c>
      <c r="D15">
        <v>7</v>
      </c>
      <c r="E15" s="9">
        <v>100</v>
      </c>
      <c r="F15" s="10">
        <v>8.16326530612244E-2</v>
      </c>
      <c r="G15" s="11">
        <v>2</v>
      </c>
      <c r="H15" s="12">
        <v>6.032</v>
      </c>
      <c r="I15" s="13">
        <v>69</v>
      </c>
      <c r="J15" s="12">
        <v>1402.7325986962301</v>
      </c>
      <c r="K15" s="12">
        <v>5199.6615831955896</v>
      </c>
      <c r="L15" s="12">
        <v>24.928984499359299</v>
      </c>
      <c r="M15" s="12">
        <v>5751.2036546545396</v>
      </c>
      <c r="N15" s="9">
        <v>86</v>
      </c>
      <c r="O15" s="10">
        <v>7.0204081632653001E-2</v>
      </c>
      <c r="P15" s="11">
        <v>2</v>
      </c>
      <c r="Q15" s="12">
        <v>4.3369999999999997</v>
      </c>
      <c r="R15" s="13">
        <v>68</v>
      </c>
      <c r="S15" s="12">
        <v>1552.5727128185799</v>
      </c>
      <c r="T15" s="12">
        <v>5228.8732116901701</v>
      </c>
      <c r="U15" s="12">
        <v>45.300498871590399</v>
      </c>
      <c r="V15" s="12">
        <v>4347.2035958920296</v>
      </c>
      <c r="W15" s="23">
        <v>-1.6950000000000001</v>
      </c>
      <c r="X15" s="24">
        <v>-0.281001326259947</v>
      </c>
      <c r="Y15" s="11">
        <v>-1</v>
      </c>
      <c r="Z15" s="25">
        <v>-1.4492753623188401E-2</v>
      </c>
      <c r="AA15" s="2">
        <v>0.68260797342192603</v>
      </c>
      <c r="AB15" s="2">
        <v>0.71</v>
      </c>
      <c r="AC15">
        <v>71</v>
      </c>
      <c r="AD15">
        <v>71</v>
      </c>
      <c r="AE15">
        <v>29</v>
      </c>
      <c r="AF15">
        <v>29</v>
      </c>
    </row>
    <row r="16" spans="1:32" ht="15.75" thickBot="1">
      <c r="A16">
        <v>10</v>
      </c>
      <c r="B16">
        <v>35</v>
      </c>
      <c r="C16">
        <v>35</v>
      </c>
      <c r="D16">
        <v>7</v>
      </c>
      <c r="E16" s="14">
        <v>100</v>
      </c>
      <c r="F16" s="15">
        <v>8.16326530612244E-2</v>
      </c>
      <c r="G16" s="16">
        <v>2</v>
      </c>
      <c r="H16" s="17">
        <v>6.1340000000000003</v>
      </c>
      <c r="I16" s="18">
        <v>67</v>
      </c>
      <c r="J16" s="17">
        <v>1404.9800182195399</v>
      </c>
      <c r="K16" s="17">
        <v>5386.7058633856996</v>
      </c>
      <c r="L16" s="17">
        <v>3.7258451661535901</v>
      </c>
      <c r="M16" s="17">
        <v>6041.4140783440598</v>
      </c>
      <c r="N16" s="14">
        <v>89</v>
      </c>
      <c r="O16" s="15">
        <v>7.2653061224489696E-2</v>
      </c>
      <c r="P16" s="16">
        <v>2</v>
      </c>
      <c r="Q16" s="17">
        <v>4.9169999999999998</v>
      </c>
      <c r="R16" s="18">
        <v>66</v>
      </c>
      <c r="S16" s="17">
        <v>1407.00343548407</v>
      </c>
      <c r="T16" s="17">
        <v>5402.1081328554601</v>
      </c>
      <c r="U16" s="17">
        <v>3.1046973713865702</v>
      </c>
      <c r="V16" s="17">
        <v>4643.1113370974399</v>
      </c>
      <c r="W16" s="26">
        <v>-1.2170000000000001</v>
      </c>
      <c r="X16" s="27">
        <v>-0.19840234757091599</v>
      </c>
      <c r="Y16" s="28">
        <v>-1</v>
      </c>
      <c r="Z16" s="29">
        <v>-1.4925373134328301E-2</v>
      </c>
      <c r="AA16" s="2">
        <v>0.67613891726251196</v>
      </c>
      <c r="AB16" s="2">
        <v>0.69</v>
      </c>
      <c r="AC16">
        <v>69</v>
      </c>
      <c r="AD16">
        <v>69</v>
      </c>
      <c r="AE16">
        <v>31</v>
      </c>
      <c r="AF16">
        <v>31</v>
      </c>
    </row>
    <row r="17" spans="1:32">
      <c r="E17" s="11"/>
      <c r="F17" s="10"/>
      <c r="G17" s="11"/>
      <c r="H17" s="12"/>
      <c r="I17" s="13"/>
      <c r="J17" s="12"/>
      <c r="K17" s="12"/>
      <c r="L17" s="12"/>
      <c r="M17" s="12"/>
      <c r="N17" s="11"/>
      <c r="O17" s="10"/>
      <c r="P17" s="11"/>
      <c r="Q17" s="12"/>
      <c r="R17" s="13"/>
      <c r="S17" s="12"/>
      <c r="T17" s="12"/>
      <c r="U17" s="12"/>
      <c r="V17" s="12"/>
      <c r="AA17" s="2"/>
      <c r="AB17" s="2"/>
    </row>
    <row r="18" spans="1:32" ht="15.75" thickBot="1">
      <c r="F18" s="1"/>
      <c r="H18" s="3"/>
      <c r="I18" s="4"/>
      <c r="J18" s="3"/>
      <c r="K18" s="3"/>
      <c r="L18" s="3"/>
      <c r="M18" s="3"/>
      <c r="O18" s="1"/>
      <c r="Q18" s="3"/>
      <c r="R18" s="4"/>
      <c r="S18" s="3"/>
      <c r="T18" s="3"/>
      <c r="U18" s="3"/>
      <c r="V18" s="3"/>
      <c r="W18" s="3"/>
      <c r="X18" s="6"/>
      <c r="Z18" s="6"/>
      <c r="AA18" s="2"/>
      <c r="AB18" s="2"/>
    </row>
    <row r="19" spans="1:32">
      <c r="A19">
        <v>20</v>
      </c>
      <c r="B19">
        <v>142</v>
      </c>
      <c r="C19">
        <v>142</v>
      </c>
      <c r="D19">
        <v>7</v>
      </c>
      <c r="E19" s="7">
        <v>200</v>
      </c>
      <c r="F19" s="19">
        <v>9.9186669311644507E-3</v>
      </c>
      <c r="G19" s="8">
        <v>2</v>
      </c>
      <c r="H19" s="20">
        <v>31.279</v>
      </c>
      <c r="I19" s="21">
        <v>137</v>
      </c>
      <c r="J19" s="20">
        <v>2621.5644584818001</v>
      </c>
      <c r="K19" s="20">
        <v>10533.8873759291</v>
      </c>
      <c r="L19" s="20">
        <v>47.3229174473068</v>
      </c>
      <c r="M19" s="20">
        <v>19137.420546917099</v>
      </c>
      <c r="N19" s="7">
        <v>137</v>
      </c>
      <c r="O19" s="19">
        <v>6.7942868478476403E-3</v>
      </c>
      <c r="P19" s="8">
        <v>2</v>
      </c>
      <c r="Q19" s="20">
        <v>16.545999999999999</v>
      </c>
      <c r="R19" s="21">
        <v>131</v>
      </c>
      <c r="S19" s="20">
        <v>2665.1678936830099</v>
      </c>
      <c r="T19" s="20">
        <v>10460.736724029601</v>
      </c>
      <c r="U19" s="20">
        <v>73.568830346625305</v>
      </c>
      <c r="V19" s="20">
        <v>4264.2686298928202</v>
      </c>
      <c r="W19" s="30">
        <v>-14.733000000000001</v>
      </c>
      <c r="X19" s="31">
        <v>-0.47101889446593498</v>
      </c>
      <c r="Y19" s="22">
        <v>-6</v>
      </c>
      <c r="Z19" s="32">
        <v>-4.3795620437956199E-2</v>
      </c>
      <c r="AA19" s="2">
        <v>0.78413625304136203</v>
      </c>
      <c r="AB19" s="2">
        <v>0.78500000000000003</v>
      </c>
      <c r="AC19">
        <v>157</v>
      </c>
      <c r="AD19">
        <v>78.5</v>
      </c>
      <c r="AE19">
        <v>43</v>
      </c>
      <c r="AF19">
        <v>21.5</v>
      </c>
    </row>
    <row r="20" spans="1:32">
      <c r="A20">
        <v>20</v>
      </c>
      <c r="B20">
        <v>142</v>
      </c>
      <c r="C20">
        <v>142</v>
      </c>
      <c r="D20">
        <v>7</v>
      </c>
      <c r="E20" s="9">
        <v>200</v>
      </c>
      <c r="F20" s="10">
        <v>9.9186669311644507E-3</v>
      </c>
      <c r="G20" s="11">
        <v>2</v>
      </c>
      <c r="H20" s="12">
        <v>30.032</v>
      </c>
      <c r="I20" s="13">
        <v>139</v>
      </c>
      <c r="J20" s="12">
        <v>2570.2470236332701</v>
      </c>
      <c r="K20" s="12">
        <v>10420.328285052899</v>
      </c>
      <c r="L20" s="12">
        <v>69.081261419696602</v>
      </c>
      <c r="M20" s="12">
        <v>18248.7538677962</v>
      </c>
      <c r="N20" s="9">
        <v>141</v>
      </c>
      <c r="O20" s="10">
        <v>6.9926601864709302E-3</v>
      </c>
      <c r="P20" s="11">
        <v>2</v>
      </c>
      <c r="Q20" s="12">
        <v>17.899999999999999</v>
      </c>
      <c r="R20" s="13">
        <v>135</v>
      </c>
      <c r="S20" s="12">
        <v>2611.53754701962</v>
      </c>
      <c r="T20" s="12">
        <v>10321.7547748706</v>
      </c>
      <c r="U20" s="12">
        <v>12.2172278510445</v>
      </c>
      <c r="V20" s="12">
        <v>4178.4600752314</v>
      </c>
      <c r="W20" s="23">
        <v>-12.132</v>
      </c>
      <c r="X20" s="24">
        <v>-0.40396909962706401</v>
      </c>
      <c r="Y20" s="11">
        <v>-4</v>
      </c>
      <c r="Z20" s="25">
        <v>-2.8776978417266098E-2</v>
      </c>
      <c r="AA20" s="2">
        <v>0.74777617502103599</v>
      </c>
      <c r="AB20" s="2">
        <v>0.75</v>
      </c>
      <c r="AC20">
        <v>150</v>
      </c>
      <c r="AD20">
        <v>75</v>
      </c>
      <c r="AE20">
        <v>50</v>
      </c>
      <c r="AF20">
        <v>25</v>
      </c>
    </row>
    <row r="21" spans="1:32">
      <c r="A21">
        <v>20</v>
      </c>
      <c r="B21">
        <v>142</v>
      </c>
      <c r="C21">
        <v>142</v>
      </c>
      <c r="D21">
        <v>7</v>
      </c>
      <c r="E21" s="9">
        <v>200</v>
      </c>
      <c r="F21" s="10">
        <v>9.9186669311644507E-3</v>
      </c>
      <c r="G21" s="11">
        <v>2</v>
      </c>
      <c r="H21" s="12">
        <v>30.782</v>
      </c>
      <c r="I21" s="13">
        <v>139</v>
      </c>
      <c r="J21" s="12">
        <v>2572.8553644069102</v>
      </c>
      <c r="K21" s="12">
        <v>10539.405271433399</v>
      </c>
      <c r="L21" s="12">
        <v>1.5499070265564101</v>
      </c>
      <c r="M21" s="12">
        <v>18267.273087288999</v>
      </c>
      <c r="N21" s="9">
        <v>162</v>
      </c>
      <c r="O21" s="10">
        <v>8.0341202142432001E-3</v>
      </c>
      <c r="P21" s="11">
        <v>2</v>
      </c>
      <c r="Q21" s="12">
        <v>23.422000000000001</v>
      </c>
      <c r="R21" s="13">
        <v>138</v>
      </c>
      <c r="S21" s="12">
        <v>2524.2917957101199</v>
      </c>
      <c r="T21" s="12">
        <v>10561.9843201187</v>
      </c>
      <c r="U21" s="12">
        <v>136.69252440864301</v>
      </c>
      <c r="V21" s="12">
        <v>8582.5921054144092</v>
      </c>
      <c r="W21" s="23">
        <v>-7.3599999999999897</v>
      </c>
      <c r="X21" s="24">
        <v>-0.23910077317913001</v>
      </c>
      <c r="Y21" s="11">
        <v>-1</v>
      </c>
      <c r="Z21" s="25">
        <v>-7.1942446043165402E-3</v>
      </c>
      <c r="AA21" s="2">
        <v>0.81169103313840096</v>
      </c>
      <c r="AB21" s="2">
        <v>0.81499999999999995</v>
      </c>
      <c r="AC21">
        <v>163</v>
      </c>
      <c r="AD21">
        <v>81.5</v>
      </c>
      <c r="AE21">
        <v>37</v>
      </c>
      <c r="AF21">
        <v>18.5</v>
      </c>
    </row>
    <row r="22" spans="1:32">
      <c r="A22">
        <v>20</v>
      </c>
      <c r="B22">
        <v>142</v>
      </c>
      <c r="C22">
        <v>142</v>
      </c>
      <c r="D22">
        <v>7</v>
      </c>
      <c r="E22" s="9">
        <v>200</v>
      </c>
      <c r="F22" s="10">
        <v>9.9186669311644507E-3</v>
      </c>
      <c r="G22" s="11">
        <v>2</v>
      </c>
      <c r="H22" s="12">
        <v>29.547999999999998</v>
      </c>
      <c r="I22" s="13">
        <v>137</v>
      </c>
      <c r="J22" s="12">
        <v>2719.2252575573398</v>
      </c>
      <c r="K22" s="12">
        <v>10508.700166144199</v>
      </c>
      <c r="L22" s="12">
        <v>21.474908586927398</v>
      </c>
      <c r="M22" s="12">
        <v>19850.344380168601</v>
      </c>
      <c r="N22" s="9">
        <v>132</v>
      </c>
      <c r="O22" s="10">
        <v>6.5463201745685302E-3</v>
      </c>
      <c r="P22" s="11">
        <v>2</v>
      </c>
      <c r="Q22" s="12">
        <v>15.691000000000001</v>
      </c>
      <c r="R22" s="13">
        <v>132</v>
      </c>
      <c r="S22" s="12">
        <v>2469.3391167442201</v>
      </c>
      <c r="T22" s="12">
        <v>10063.3371808581</v>
      </c>
      <c r="U22" s="12">
        <v>17.998064113940501</v>
      </c>
      <c r="V22" s="12">
        <v>2469.3391167442201</v>
      </c>
      <c r="W22" s="23">
        <v>-13.8569999999999</v>
      </c>
      <c r="X22" s="24">
        <v>-0.46896575064302098</v>
      </c>
      <c r="Y22" s="11">
        <v>-5</v>
      </c>
      <c r="Z22" s="25">
        <v>-3.6496350364963501E-2</v>
      </c>
      <c r="AA22" s="2">
        <v>0.75093805704099803</v>
      </c>
      <c r="AB22" s="2">
        <v>0.745</v>
      </c>
      <c r="AC22">
        <v>149</v>
      </c>
      <c r="AD22">
        <v>74.5</v>
      </c>
      <c r="AE22">
        <v>51</v>
      </c>
      <c r="AF22">
        <v>25.5</v>
      </c>
    </row>
    <row r="23" spans="1:32">
      <c r="A23">
        <v>20</v>
      </c>
      <c r="B23">
        <v>142</v>
      </c>
      <c r="C23">
        <v>142</v>
      </c>
      <c r="D23">
        <v>7</v>
      </c>
      <c r="E23" s="9">
        <v>200</v>
      </c>
      <c r="F23" s="10">
        <v>9.9186669311644507E-3</v>
      </c>
      <c r="G23" s="11">
        <v>2</v>
      </c>
      <c r="H23" s="12">
        <v>29.047999999999998</v>
      </c>
      <c r="I23" s="13">
        <v>133</v>
      </c>
      <c r="J23" s="12">
        <v>2642.16356802363</v>
      </c>
      <c r="K23" s="12">
        <v>10210.1267751426</v>
      </c>
      <c r="L23" s="12">
        <v>37.9632071189763</v>
      </c>
      <c r="M23" s="12">
        <v>20344.6594737819</v>
      </c>
      <c r="N23" s="9">
        <v>155</v>
      </c>
      <c r="O23" s="10">
        <v>7.6869668716524498E-3</v>
      </c>
      <c r="P23" s="11">
        <v>2</v>
      </c>
      <c r="Q23" s="12">
        <v>20.48</v>
      </c>
      <c r="R23" s="13">
        <v>131</v>
      </c>
      <c r="S23" s="12">
        <v>2667.2121805780598</v>
      </c>
      <c r="T23" s="12">
        <v>10132.9413006752</v>
      </c>
      <c r="U23" s="12">
        <v>28.729120097219901</v>
      </c>
      <c r="V23" s="12">
        <v>9068.5214139654308</v>
      </c>
      <c r="W23" s="23">
        <v>-8.5679999999999907</v>
      </c>
      <c r="X23" s="24">
        <v>-0.29496006609749298</v>
      </c>
      <c r="Y23" s="11">
        <v>-2</v>
      </c>
      <c r="Z23" s="25">
        <v>-1.50375939849624E-2</v>
      </c>
      <c r="AA23" s="2">
        <v>0.79713261648745504</v>
      </c>
      <c r="AB23" s="2">
        <v>0.8</v>
      </c>
      <c r="AC23">
        <v>160</v>
      </c>
      <c r="AD23">
        <v>80</v>
      </c>
      <c r="AE23">
        <v>40</v>
      </c>
      <c r="AF23">
        <v>20</v>
      </c>
    </row>
    <row r="24" spans="1:32">
      <c r="A24">
        <v>20</v>
      </c>
      <c r="B24">
        <v>64</v>
      </c>
      <c r="C24">
        <v>64</v>
      </c>
      <c r="D24">
        <v>7</v>
      </c>
      <c r="E24" s="9">
        <v>200</v>
      </c>
      <c r="F24" s="10">
        <v>4.8828125E-2</v>
      </c>
      <c r="G24" s="11">
        <v>2</v>
      </c>
      <c r="H24" s="12">
        <v>32.323999999999998</v>
      </c>
      <c r="I24" s="13">
        <v>140</v>
      </c>
      <c r="J24" s="12">
        <v>2214.2991181904199</v>
      </c>
      <c r="K24" s="12">
        <v>10429.9907212703</v>
      </c>
      <c r="L24" s="12">
        <v>27.691603079919599</v>
      </c>
      <c r="M24" s="12">
        <v>15500.093827332899</v>
      </c>
      <c r="N24" s="9">
        <v>161</v>
      </c>
      <c r="O24" s="10">
        <v>3.9306640625E-2</v>
      </c>
      <c r="P24" s="11">
        <v>2</v>
      </c>
      <c r="Q24" s="12">
        <v>23.338999999999999</v>
      </c>
      <c r="R24" s="13">
        <v>140</v>
      </c>
      <c r="S24" s="12">
        <v>2155.4799044184001</v>
      </c>
      <c r="T24" s="12">
        <v>10397.983586463301</v>
      </c>
      <c r="U24" s="12">
        <v>7.5036820449039396</v>
      </c>
      <c r="V24" s="12">
        <v>6681.9877036970402</v>
      </c>
      <c r="W24" s="23">
        <v>-8.9849999999999994</v>
      </c>
      <c r="X24" s="24">
        <v>-0.27796683578765002</v>
      </c>
      <c r="Y24" s="11">
        <v>0</v>
      </c>
      <c r="Z24" s="25">
        <v>0</v>
      </c>
      <c r="AA24" s="2">
        <v>0.79579550883898698</v>
      </c>
      <c r="AB24" s="2">
        <v>0.8</v>
      </c>
      <c r="AC24">
        <v>160</v>
      </c>
      <c r="AD24">
        <v>80</v>
      </c>
      <c r="AE24">
        <v>40</v>
      </c>
      <c r="AF24">
        <v>20</v>
      </c>
    </row>
    <row r="25" spans="1:32">
      <c r="A25">
        <v>20</v>
      </c>
      <c r="B25">
        <v>64</v>
      </c>
      <c r="C25">
        <v>64</v>
      </c>
      <c r="D25">
        <v>7</v>
      </c>
      <c r="E25" s="9">
        <v>200</v>
      </c>
      <c r="F25" s="10">
        <v>4.8828125E-2</v>
      </c>
      <c r="G25" s="11">
        <v>2</v>
      </c>
      <c r="H25" s="12">
        <v>31.634</v>
      </c>
      <c r="I25" s="13">
        <v>148</v>
      </c>
      <c r="J25" s="12">
        <v>2161.60173087563</v>
      </c>
      <c r="K25" s="12">
        <v>10421.863525926099</v>
      </c>
      <c r="L25" s="12">
        <v>34.261795050548699</v>
      </c>
      <c r="M25" s="12">
        <v>13401.9307314289</v>
      </c>
      <c r="N25" s="9">
        <v>167</v>
      </c>
      <c r="O25" s="10">
        <v>4.0771484375E-2</v>
      </c>
      <c r="P25" s="11">
        <v>2</v>
      </c>
      <c r="Q25" s="12">
        <v>25.042999999999999</v>
      </c>
      <c r="R25" s="13">
        <v>146</v>
      </c>
      <c r="S25" s="12">
        <v>2093.4246697436101</v>
      </c>
      <c r="T25" s="12">
        <v>10452.532234661099</v>
      </c>
      <c r="U25" s="12">
        <v>28.107564917580898</v>
      </c>
      <c r="V25" s="12">
        <v>6489.6164762052003</v>
      </c>
      <c r="W25" s="23">
        <v>-6.5910000000000002</v>
      </c>
      <c r="X25" s="24">
        <v>-0.208351773408358</v>
      </c>
      <c r="Y25" s="11">
        <v>-2</v>
      </c>
      <c r="Z25" s="25">
        <v>-1.35135135135135E-2</v>
      </c>
      <c r="AA25" s="2">
        <v>0.71851751043367795</v>
      </c>
      <c r="AB25" s="2">
        <v>0.745</v>
      </c>
      <c r="AC25">
        <v>149</v>
      </c>
      <c r="AD25">
        <v>74.5</v>
      </c>
      <c r="AE25">
        <v>51</v>
      </c>
      <c r="AF25">
        <v>25.5</v>
      </c>
    </row>
    <row r="26" spans="1:32">
      <c r="A26">
        <v>20</v>
      </c>
      <c r="B26">
        <v>64</v>
      </c>
      <c r="C26">
        <v>64</v>
      </c>
      <c r="D26">
        <v>7</v>
      </c>
      <c r="E26" s="9">
        <v>200</v>
      </c>
      <c r="F26" s="10">
        <v>4.8828125E-2</v>
      </c>
      <c r="G26" s="11">
        <v>2</v>
      </c>
      <c r="H26" s="12">
        <v>31.536000000000001</v>
      </c>
      <c r="I26" s="13">
        <v>147</v>
      </c>
      <c r="J26" s="12">
        <v>2086.27042001987</v>
      </c>
      <c r="K26" s="12">
        <v>10615.596395295999</v>
      </c>
      <c r="L26" s="12">
        <v>59.325975276213697</v>
      </c>
      <c r="M26" s="12">
        <v>13143.5036461252</v>
      </c>
      <c r="N26" s="9">
        <v>150</v>
      </c>
      <c r="O26" s="10">
        <v>3.662109375E-2</v>
      </c>
      <c r="P26" s="11">
        <v>2</v>
      </c>
      <c r="Q26" s="12">
        <v>19.885000000000002</v>
      </c>
      <c r="R26" s="13">
        <v>145</v>
      </c>
      <c r="S26" s="12">
        <v>2282.9378857872098</v>
      </c>
      <c r="T26" s="12">
        <v>10636.8274228255</v>
      </c>
      <c r="U26" s="12">
        <v>54.889537038339597</v>
      </c>
      <c r="V26" s="12">
        <v>3424.4068286808201</v>
      </c>
      <c r="W26" s="23">
        <v>-11.651</v>
      </c>
      <c r="X26" s="24">
        <v>-0.36945078640284101</v>
      </c>
      <c r="Y26" s="11">
        <v>-2</v>
      </c>
      <c r="Z26" s="25">
        <v>-1.3605442176870699E-2</v>
      </c>
      <c r="AA26" s="2">
        <v>0.68279999999999996</v>
      </c>
      <c r="AB26" s="2">
        <v>0.69</v>
      </c>
      <c r="AC26">
        <v>138</v>
      </c>
      <c r="AD26">
        <v>69</v>
      </c>
      <c r="AE26">
        <v>62</v>
      </c>
      <c r="AF26">
        <v>31</v>
      </c>
    </row>
    <row r="27" spans="1:32">
      <c r="A27">
        <v>20</v>
      </c>
      <c r="B27">
        <v>64</v>
      </c>
      <c r="C27">
        <v>64</v>
      </c>
      <c r="D27">
        <v>7</v>
      </c>
      <c r="E27" s="9">
        <v>200</v>
      </c>
      <c r="F27" s="10">
        <v>4.8828125E-2</v>
      </c>
      <c r="G27" s="11">
        <v>2</v>
      </c>
      <c r="H27" s="12">
        <v>31.315000000000001</v>
      </c>
      <c r="I27" s="13">
        <v>146</v>
      </c>
      <c r="J27" s="12">
        <v>2184.2004424330198</v>
      </c>
      <c r="K27" s="12">
        <v>10338.200442433001</v>
      </c>
      <c r="L27" s="12">
        <v>0</v>
      </c>
      <c r="M27" s="12">
        <v>13978.8828315713</v>
      </c>
      <c r="N27" s="9">
        <v>149</v>
      </c>
      <c r="O27" s="10">
        <v>3.6376953125E-2</v>
      </c>
      <c r="P27" s="11">
        <v>2</v>
      </c>
      <c r="Q27" s="12">
        <v>19.518000000000001</v>
      </c>
      <c r="R27" s="13">
        <v>142</v>
      </c>
      <c r="S27" s="12">
        <v>2379.3407034597799</v>
      </c>
      <c r="T27" s="12">
        <v>10309.3407034597</v>
      </c>
      <c r="U27" s="12">
        <v>0</v>
      </c>
      <c r="V27" s="12">
        <v>4044.87919588162</v>
      </c>
      <c r="W27" s="23">
        <v>-11.797000000000001</v>
      </c>
      <c r="X27" s="24">
        <v>-0.37672042152323099</v>
      </c>
      <c r="Y27" s="11">
        <v>-4</v>
      </c>
      <c r="Z27" s="25">
        <v>-2.7397260273972601E-2</v>
      </c>
      <c r="AA27" s="2">
        <v>0.750852743782076</v>
      </c>
      <c r="AB27" s="2">
        <v>0.755</v>
      </c>
      <c r="AC27">
        <v>151</v>
      </c>
      <c r="AD27">
        <v>75.5</v>
      </c>
      <c r="AE27">
        <v>49</v>
      </c>
      <c r="AF27">
        <v>24.5</v>
      </c>
    </row>
    <row r="28" spans="1:32">
      <c r="A28">
        <v>20</v>
      </c>
      <c r="B28">
        <v>64</v>
      </c>
      <c r="C28">
        <v>64</v>
      </c>
      <c r="D28">
        <v>7</v>
      </c>
      <c r="E28" s="9">
        <v>200</v>
      </c>
      <c r="F28" s="10">
        <v>4.8828125E-2</v>
      </c>
      <c r="G28" s="11">
        <v>2</v>
      </c>
      <c r="H28" s="12">
        <v>31.263999999999999</v>
      </c>
      <c r="I28" s="13">
        <v>149</v>
      </c>
      <c r="J28" s="12">
        <v>2194.3415217125998</v>
      </c>
      <c r="K28" s="12">
        <v>10905.051606683001</v>
      </c>
      <c r="L28" s="12">
        <v>88.710084970420098</v>
      </c>
      <c r="M28" s="12">
        <v>13385.483282446799</v>
      </c>
      <c r="N28" s="9">
        <v>152</v>
      </c>
      <c r="O28" s="10">
        <v>3.7109375E-2</v>
      </c>
      <c r="P28" s="11">
        <v>2</v>
      </c>
      <c r="Q28" s="12">
        <v>19.753</v>
      </c>
      <c r="R28" s="13">
        <v>146</v>
      </c>
      <c r="S28" s="12">
        <v>2281.0763857501402</v>
      </c>
      <c r="T28" s="12">
        <v>10776.738543551901</v>
      </c>
      <c r="U28" s="12">
        <v>28.662157801813901</v>
      </c>
      <c r="V28" s="12">
        <v>3649.7222172002198</v>
      </c>
      <c r="W28" s="23">
        <v>-11.510999999999999</v>
      </c>
      <c r="X28" s="24">
        <v>-0.36818705220061398</v>
      </c>
      <c r="Y28" s="11">
        <v>-3</v>
      </c>
      <c r="Z28" s="25">
        <v>-2.0134228187919399E-2</v>
      </c>
      <c r="AA28" s="2">
        <v>0.75425438596491201</v>
      </c>
      <c r="AB28" s="2">
        <v>0.76</v>
      </c>
      <c r="AC28">
        <v>152</v>
      </c>
      <c r="AD28">
        <v>76</v>
      </c>
      <c r="AE28">
        <v>48</v>
      </c>
      <c r="AF28">
        <v>24</v>
      </c>
    </row>
    <row r="29" spans="1:32">
      <c r="A29">
        <v>20</v>
      </c>
      <c r="B29">
        <v>50</v>
      </c>
      <c r="C29">
        <v>50</v>
      </c>
      <c r="D29">
        <v>7</v>
      </c>
      <c r="E29" s="9">
        <v>200</v>
      </c>
      <c r="F29" s="10">
        <v>0.08</v>
      </c>
      <c r="G29" s="11">
        <v>2</v>
      </c>
      <c r="H29" s="12">
        <v>34.664999999999999</v>
      </c>
      <c r="I29" s="13">
        <v>136</v>
      </c>
      <c r="J29" s="12">
        <v>2389.1620732770598</v>
      </c>
      <c r="K29" s="12">
        <v>10391.6004869513</v>
      </c>
      <c r="L29" s="12">
        <v>96.438413674257802</v>
      </c>
      <c r="M29" s="12">
        <v>17679.7993422502</v>
      </c>
      <c r="N29" s="9">
        <v>120</v>
      </c>
      <c r="O29" s="10">
        <v>4.8000000000000001E-2</v>
      </c>
      <c r="P29" s="11">
        <v>2</v>
      </c>
      <c r="Q29" s="12">
        <v>19.02</v>
      </c>
      <c r="R29" s="13">
        <v>120</v>
      </c>
      <c r="S29" s="12">
        <v>2035.5441877098399</v>
      </c>
      <c r="T29" s="12">
        <v>9155.8585665184801</v>
      </c>
      <c r="U29" s="12">
        <v>130.31437880863501</v>
      </c>
      <c r="V29" s="12">
        <v>2035.5441877098399</v>
      </c>
      <c r="W29" s="23">
        <v>-15.645</v>
      </c>
      <c r="X29" s="24">
        <v>-0.45131977498918202</v>
      </c>
      <c r="Y29" s="11">
        <v>-16</v>
      </c>
      <c r="Z29" s="25">
        <v>-0.11764705882352899</v>
      </c>
      <c r="AA29" s="2">
        <v>0.74979166666666597</v>
      </c>
      <c r="AB29" s="2">
        <v>0.72499999999999998</v>
      </c>
      <c r="AC29">
        <v>145</v>
      </c>
      <c r="AD29">
        <v>72.5</v>
      </c>
      <c r="AE29">
        <v>55</v>
      </c>
      <c r="AF29">
        <v>27.5</v>
      </c>
    </row>
    <row r="30" spans="1:32">
      <c r="A30">
        <v>20</v>
      </c>
      <c r="B30">
        <v>50</v>
      </c>
      <c r="C30">
        <v>50</v>
      </c>
      <c r="D30">
        <v>7</v>
      </c>
      <c r="E30" s="9">
        <v>200</v>
      </c>
      <c r="F30" s="10">
        <v>0.08</v>
      </c>
      <c r="G30" s="11">
        <v>2</v>
      </c>
      <c r="H30" s="12">
        <v>32.152999999999999</v>
      </c>
      <c r="I30" s="13">
        <v>143</v>
      </c>
      <c r="J30" s="12">
        <v>2410.9289043582298</v>
      </c>
      <c r="K30" s="12">
        <v>10345.978156650801</v>
      </c>
      <c r="L30" s="12">
        <v>36.0492522925977</v>
      </c>
      <c r="M30" s="12">
        <v>16153.223659200101</v>
      </c>
      <c r="N30" s="9">
        <v>186</v>
      </c>
      <c r="O30" s="10">
        <v>7.4399999999999994E-2</v>
      </c>
      <c r="P30" s="11">
        <v>2</v>
      </c>
      <c r="Q30" s="12">
        <v>29.443000000000001</v>
      </c>
      <c r="R30" s="13">
        <v>142</v>
      </c>
      <c r="S30" s="12">
        <v>2262.7761255396499</v>
      </c>
      <c r="T30" s="12">
        <v>10257.953763666899</v>
      </c>
      <c r="U30" s="12">
        <v>13.177638127284</v>
      </c>
      <c r="V30" s="12">
        <v>12218.991077914099</v>
      </c>
      <c r="W30" s="23">
        <v>-2.7099999999999902</v>
      </c>
      <c r="X30" s="24">
        <v>-8.4284514664261401E-2</v>
      </c>
      <c r="Y30" s="11">
        <v>-1</v>
      </c>
      <c r="Z30" s="25">
        <v>-6.9930069930069904E-3</v>
      </c>
      <c r="AA30" s="2">
        <v>0.73391705069124402</v>
      </c>
      <c r="AB30" s="2">
        <v>0.74</v>
      </c>
      <c r="AC30">
        <v>148</v>
      </c>
      <c r="AD30">
        <v>74</v>
      </c>
      <c r="AE30">
        <v>52</v>
      </c>
      <c r="AF30">
        <v>26</v>
      </c>
    </row>
    <row r="31" spans="1:32">
      <c r="A31">
        <v>20</v>
      </c>
      <c r="B31">
        <v>50</v>
      </c>
      <c r="C31">
        <v>50</v>
      </c>
      <c r="D31">
        <v>7</v>
      </c>
      <c r="E31" s="9">
        <v>200</v>
      </c>
      <c r="F31" s="10">
        <v>0.08</v>
      </c>
      <c r="G31" s="11">
        <v>2</v>
      </c>
      <c r="H31" s="12">
        <v>32.003</v>
      </c>
      <c r="I31" s="13">
        <v>137</v>
      </c>
      <c r="J31" s="12">
        <v>2206.9790552666</v>
      </c>
      <c r="K31" s="12">
        <v>10252.282799873899</v>
      </c>
      <c r="L31" s="12">
        <v>6.3037446073073999</v>
      </c>
      <c r="M31" s="12">
        <v>16110.9471034462</v>
      </c>
      <c r="N31" s="9">
        <v>142</v>
      </c>
      <c r="O31" s="10">
        <v>5.6800000000000003E-2</v>
      </c>
      <c r="P31" s="11">
        <v>2</v>
      </c>
      <c r="Q31" s="12">
        <v>17.149000000000001</v>
      </c>
      <c r="R31" s="13">
        <v>131</v>
      </c>
      <c r="S31" s="12">
        <v>2644.9614823386801</v>
      </c>
      <c r="T31" s="12">
        <v>10369.4130401197</v>
      </c>
      <c r="U31" s="12">
        <v>6.4515577810437801</v>
      </c>
      <c r="V31" s="12">
        <v>5554.4191129112396</v>
      </c>
      <c r="W31" s="23">
        <v>-14.853999999999999</v>
      </c>
      <c r="X31" s="24">
        <v>-0.46414398650126498</v>
      </c>
      <c r="Y31" s="11">
        <v>-6</v>
      </c>
      <c r="Z31" s="25">
        <v>-4.3795620437956199E-2</v>
      </c>
      <c r="AA31" s="2">
        <v>0.68874089363768798</v>
      </c>
      <c r="AB31" s="2">
        <v>0.69499999999999995</v>
      </c>
      <c r="AC31">
        <v>139</v>
      </c>
      <c r="AD31">
        <v>69.5</v>
      </c>
      <c r="AE31">
        <v>61</v>
      </c>
      <c r="AF31">
        <v>30.5</v>
      </c>
    </row>
    <row r="32" spans="1:32">
      <c r="A32">
        <v>20</v>
      </c>
      <c r="B32">
        <v>50</v>
      </c>
      <c r="C32">
        <v>50</v>
      </c>
      <c r="D32">
        <v>7</v>
      </c>
      <c r="E32" s="9">
        <v>200</v>
      </c>
      <c r="F32" s="10">
        <v>0.08</v>
      </c>
      <c r="G32" s="11">
        <v>2</v>
      </c>
      <c r="H32" s="12">
        <v>32.22</v>
      </c>
      <c r="I32" s="13">
        <v>136</v>
      </c>
      <c r="J32" s="12">
        <v>2412.1470110549199</v>
      </c>
      <c r="K32" s="12">
        <v>10254.593953277301</v>
      </c>
      <c r="L32" s="12">
        <v>43.446942222380699</v>
      </c>
      <c r="M32" s="12">
        <v>17849.8878818064</v>
      </c>
      <c r="N32" s="9">
        <v>142</v>
      </c>
      <c r="O32" s="10">
        <v>5.6800000000000003E-2</v>
      </c>
      <c r="P32" s="11">
        <v>2</v>
      </c>
      <c r="Q32" s="12">
        <v>18.616</v>
      </c>
      <c r="R32" s="13">
        <v>136</v>
      </c>
      <c r="S32" s="12">
        <v>2401.4652017988301</v>
      </c>
      <c r="T32" s="12">
        <v>10393.1784473889</v>
      </c>
      <c r="U32" s="12">
        <v>65.713245590150606</v>
      </c>
      <c r="V32" s="12">
        <v>3842.3443228781298</v>
      </c>
      <c r="W32" s="23">
        <v>-13.603999999999999</v>
      </c>
      <c r="X32" s="24">
        <v>-0.422222222222222</v>
      </c>
      <c r="Y32" s="11">
        <v>0</v>
      </c>
      <c r="Z32" s="25">
        <v>0</v>
      </c>
      <c r="AA32" s="2">
        <v>0.65601627003399698</v>
      </c>
      <c r="AB32" s="2">
        <v>0.66500000000000004</v>
      </c>
      <c r="AC32">
        <v>133</v>
      </c>
      <c r="AD32">
        <v>66.5</v>
      </c>
      <c r="AE32">
        <v>67</v>
      </c>
      <c r="AF32">
        <v>33.5</v>
      </c>
    </row>
    <row r="33" spans="1:32" ht="15.75" thickBot="1">
      <c r="A33">
        <v>20</v>
      </c>
      <c r="B33">
        <v>50</v>
      </c>
      <c r="C33">
        <v>50</v>
      </c>
      <c r="D33">
        <v>7</v>
      </c>
      <c r="E33" s="14">
        <v>200</v>
      </c>
      <c r="F33" s="15">
        <v>0.08</v>
      </c>
      <c r="G33" s="16">
        <v>2</v>
      </c>
      <c r="H33" s="17">
        <v>32.988</v>
      </c>
      <c r="I33" s="18">
        <v>140</v>
      </c>
      <c r="J33" s="17">
        <v>2273.1484301895098</v>
      </c>
      <c r="K33" s="17">
        <v>10583.529226239099</v>
      </c>
      <c r="L33" s="17">
        <v>16.380796049648701</v>
      </c>
      <c r="M33" s="17">
        <v>15912.0390113265</v>
      </c>
      <c r="N33" s="14">
        <v>158</v>
      </c>
      <c r="O33" s="15">
        <v>6.3200000000000006E-2</v>
      </c>
      <c r="P33" s="16">
        <v>2</v>
      </c>
      <c r="Q33" s="17">
        <v>23.495000000000001</v>
      </c>
      <c r="R33" s="18">
        <v>134</v>
      </c>
      <c r="S33" s="17">
        <v>2503.6569243229101</v>
      </c>
      <c r="T33" s="17">
        <v>10536.9479331773</v>
      </c>
      <c r="U33" s="17">
        <v>67.291008854471102</v>
      </c>
      <c r="V33" s="17">
        <v>8512.4335426978996</v>
      </c>
      <c r="W33" s="26">
        <v>-9.4929999999999897</v>
      </c>
      <c r="X33" s="27">
        <v>-0.28777131077967699</v>
      </c>
      <c r="Y33" s="28">
        <v>-6</v>
      </c>
      <c r="Z33" s="29">
        <v>-4.2857142857142802E-2</v>
      </c>
      <c r="AA33" s="2">
        <v>0.60777576853526205</v>
      </c>
      <c r="AB33" s="2">
        <v>0.64</v>
      </c>
      <c r="AC33">
        <v>128</v>
      </c>
      <c r="AD33">
        <v>64</v>
      </c>
      <c r="AE33">
        <v>72</v>
      </c>
      <c r="AF33">
        <v>36</v>
      </c>
    </row>
    <row r="34" spans="1:32" ht="15.75" thickBot="1">
      <c r="F34" s="1"/>
      <c r="H34" s="3"/>
      <c r="I34" s="4"/>
      <c r="J34" s="3"/>
      <c r="K34" s="3"/>
      <c r="L34" s="3"/>
      <c r="M34" s="3"/>
      <c r="O34" s="1"/>
      <c r="Q34" s="3"/>
      <c r="R34" s="4"/>
      <c r="S34" s="3"/>
      <c r="T34" s="3"/>
      <c r="U34" s="3"/>
      <c r="V34" s="3"/>
      <c r="AA34" s="2"/>
      <c r="AB34" s="2"/>
    </row>
    <row r="35" spans="1:32">
      <c r="A35">
        <v>100</v>
      </c>
      <c r="B35">
        <v>317</v>
      </c>
      <c r="C35">
        <v>317</v>
      </c>
      <c r="D35">
        <v>7</v>
      </c>
      <c r="E35" s="7">
        <v>1000</v>
      </c>
      <c r="F35" s="19">
        <v>9.9513379573883693E-3</v>
      </c>
      <c r="G35" s="8">
        <v>2</v>
      </c>
      <c r="H35" s="20">
        <v>558.51499999999999</v>
      </c>
      <c r="I35" s="21">
        <v>534</v>
      </c>
      <c r="J35" s="20">
        <v>21770.8035178799</v>
      </c>
      <c r="K35" s="20">
        <v>53060.457839677998</v>
      </c>
      <c r="L35" s="20">
        <v>58.654321798054603</v>
      </c>
      <c r="M35" s="20">
        <v>1036290.24745108</v>
      </c>
      <c r="N35" s="7">
        <v>571</v>
      </c>
      <c r="O35" s="19">
        <v>5.68221397366875E-3</v>
      </c>
      <c r="P35" s="8">
        <v>2</v>
      </c>
      <c r="Q35" s="20">
        <v>223.983</v>
      </c>
      <c r="R35" s="21">
        <v>536</v>
      </c>
      <c r="S35" s="20">
        <v>21546.4637519725</v>
      </c>
      <c r="T35" s="20">
        <v>52789.687388773396</v>
      </c>
      <c r="U35" s="20">
        <v>84.223636800899101</v>
      </c>
      <c r="V35" s="20">
        <v>96959.086883876196</v>
      </c>
      <c r="W35" s="30">
        <v>-334.53199999999998</v>
      </c>
      <c r="X35" s="31">
        <v>-0.59896690330608804</v>
      </c>
      <c r="Y35" s="22">
        <v>2</v>
      </c>
      <c r="Z35" s="32">
        <v>3.7453183520599199E-3</v>
      </c>
      <c r="AA35" s="2">
        <v>0.89060395413109905</v>
      </c>
      <c r="AB35" s="2">
        <v>0.88900000000000001</v>
      </c>
      <c r="AC35">
        <v>889</v>
      </c>
      <c r="AD35">
        <v>88.9</v>
      </c>
      <c r="AE35">
        <v>111</v>
      </c>
      <c r="AF35">
        <v>11.1</v>
      </c>
    </row>
    <row r="36" spans="1:32">
      <c r="A36">
        <v>100</v>
      </c>
      <c r="B36">
        <v>317</v>
      </c>
      <c r="C36">
        <v>317</v>
      </c>
      <c r="D36">
        <v>7</v>
      </c>
      <c r="E36" s="9">
        <v>1000</v>
      </c>
      <c r="F36" s="10">
        <v>9.9513379573883693E-3</v>
      </c>
      <c r="G36" s="11">
        <v>2</v>
      </c>
      <c r="H36" s="12">
        <v>572.88</v>
      </c>
      <c r="I36" s="13">
        <v>531</v>
      </c>
      <c r="J36" s="12">
        <v>22060.676911166101</v>
      </c>
      <c r="K36" s="12">
        <v>52371.8674782136</v>
      </c>
      <c r="L36" s="12">
        <v>16.190567047497201</v>
      </c>
      <c r="M36" s="12">
        <v>1056706.4240448601</v>
      </c>
      <c r="N36" s="9">
        <v>557</v>
      </c>
      <c r="O36" s="10">
        <v>5.5428952422653197E-3</v>
      </c>
      <c r="P36" s="11">
        <v>2</v>
      </c>
      <c r="Q36" s="12">
        <v>221.19200000000001</v>
      </c>
      <c r="R36" s="13">
        <v>522</v>
      </c>
      <c r="S36" s="12">
        <v>21822.067131555301</v>
      </c>
      <c r="T36" s="12">
        <v>52020.673330142301</v>
      </c>
      <c r="U36" s="12">
        <v>91.606198587012102</v>
      </c>
      <c r="V36" s="12">
        <v>98199.302091998907</v>
      </c>
      <c r="W36" s="23">
        <v>-351.68799999999999</v>
      </c>
      <c r="X36" s="24">
        <v>-0.61389470744309405</v>
      </c>
      <c r="Y36" s="11">
        <v>-9</v>
      </c>
      <c r="Z36" s="25">
        <v>-1.6949152542372801E-2</v>
      </c>
      <c r="AA36" s="2">
        <v>0.88969472869410804</v>
      </c>
      <c r="AB36" s="2">
        <v>0.88800000000000001</v>
      </c>
      <c r="AC36">
        <v>888</v>
      </c>
      <c r="AD36">
        <v>88.8</v>
      </c>
      <c r="AE36">
        <v>112</v>
      </c>
      <c r="AF36">
        <v>11.2</v>
      </c>
    </row>
    <row r="37" spans="1:32">
      <c r="A37">
        <v>100</v>
      </c>
      <c r="B37">
        <v>317</v>
      </c>
      <c r="C37">
        <v>317</v>
      </c>
      <c r="D37">
        <v>7</v>
      </c>
      <c r="E37" s="9">
        <v>1000</v>
      </c>
      <c r="F37" s="10">
        <v>9.9513379573883693E-3</v>
      </c>
      <c r="G37" s="11">
        <v>2</v>
      </c>
      <c r="H37" s="12">
        <v>579.87699999999995</v>
      </c>
      <c r="I37" s="13">
        <v>513</v>
      </c>
      <c r="J37" s="12">
        <v>22404.3591125977</v>
      </c>
      <c r="K37" s="12">
        <v>52758.968967885201</v>
      </c>
      <c r="L37" s="12">
        <v>142.60985528750501</v>
      </c>
      <c r="M37" s="12">
        <v>1113496.6478961001</v>
      </c>
      <c r="N37" s="9">
        <v>414</v>
      </c>
      <c r="O37" s="10">
        <v>4.1198539143587802E-3</v>
      </c>
      <c r="P37" s="11">
        <v>2</v>
      </c>
      <c r="Q37" s="12">
        <v>829.11800000000005</v>
      </c>
      <c r="R37" s="13">
        <v>414</v>
      </c>
      <c r="S37" s="12">
        <v>13721.5654951128</v>
      </c>
      <c r="T37" s="12">
        <v>38786.304091393002</v>
      </c>
      <c r="U37" s="12">
        <v>377.73859628012599</v>
      </c>
      <c r="V37" s="12">
        <v>13721.5654951128</v>
      </c>
      <c r="W37" s="23">
        <v>249.24100000000001</v>
      </c>
      <c r="X37" s="24">
        <v>0.42981701291825702</v>
      </c>
      <c r="Y37" s="11">
        <v>-99</v>
      </c>
      <c r="Z37" s="25">
        <v>-0.19298245614035001</v>
      </c>
      <c r="AA37" s="2">
        <v>0.87778005309063301</v>
      </c>
      <c r="AB37" s="2">
        <v>0.86599999999999999</v>
      </c>
      <c r="AC37">
        <v>866</v>
      </c>
      <c r="AD37">
        <v>86.6</v>
      </c>
      <c r="AE37">
        <v>134</v>
      </c>
      <c r="AF37">
        <v>13.4</v>
      </c>
    </row>
    <row r="38" spans="1:32">
      <c r="A38">
        <v>100</v>
      </c>
      <c r="B38">
        <v>317</v>
      </c>
      <c r="C38">
        <v>317</v>
      </c>
      <c r="D38">
        <v>7</v>
      </c>
      <c r="E38" s="9">
        <v>1000</v>
      </c>
      <c r="F38" s="10">
        <v>9.9513379573883693E-3</v>
      </c>
      <c r="G38" s="11">
        <v>2</v>
      </c>
      <c r="H38" s="12">
        <v>571.18299999999999</v>
      </c>
      <c r="I38" s="13">
        <v>508</v>
      </c>
      <c r="J38" s="12">
        <v>21900.070224691201</v>
      </c>
      <c r="K38" s="12">
        <v>52287.941450923099</v>
      </c>
      <c r="L38" s="12">
        <v>46.871226231890603</v>
      </c>
      <c r="M38" s="12">
        <v>1099383.5252795001</v>
      </c>
      <c r="N38" s="9">
        <v>545</v>
      </c>
      <c r="O38" s="10">
        <v>5.4234791867766603E-3</v>
      </c>
      <c r="P38" s="11">
        <v>2</v>
      </c>
      <c r="Q38" s="12">
        <v>213.76300000000001</v>
      </c>
      <c r="R38" s="13">
        <v>508</v>
      </c>
      <c r="S38" s="12">
        <v>22065.198785865599</v>
      </c>
      <c r="T38" s="12">
        <v>52182.932846545496</v>
      </c>
      <c r="U38" s="12">
        <v>71.734060679836404</v>
      </c>
      <c r="V38" s="12">
        <v>103706.434293568</v>
      </c>
      <c r="W38" s="23">
        <v>-357.41999999999899</v>
      </c>
      <c r="X38" s="24">
        <v>-0.62575391774615097</v>
      </c>
      <c r="Y38" s="11">
        <v>0</v>
      </c>
      <c r="Z38" s="25">
        <v>0</v>
      </c>
      <c r="AA38" s="2">
        <v>0.88481572739187397</v>
      </c>
      <c r="AB38" s="2">
        <v>0.88400000000000001</v>
      </c>
      <c r="AC38">
        <v>884</v>
      </c>
      <c r="AD38">
        <v>88.4</v>
      </c>
      <c r="AE38">
        <v>116</v>
      </c>
      <c r="AF38">
        <v>11.6</v>
      </c>
    </row>
    <row r="39" spans="1:32">
      <c r="A39">
        <v>100</v>
      </c>
      <c r="B39">
        <v>317</v>
      </c>
      <c r="C39">
        <v>317</v>
      </c>
      <c r="D39">
        <v>7</v>
      </c>
      <c r="E39" s="9">
        <v>1000</v>
      </c>
      <c r="F39" s="10">
        <v>9.9513379573883693E-3</v>
      </c>
      <c r="G39" s="11">
        <v>2</v>
      </c>
      <c r="H39" s="12">
        <v>539.48699999999997</v>
      </c>
      <c r="I39" s="13">
        <v>527</v>
      </c>
      <c r="J39" s="12">
        <v>21638.673441173902</v>
      </c>
      <c r="K39" s="12">
        <v>52514.333324929801</v>
      </c>
      <c r="L39" s="12">
        <v>69.659883755887705</v>
      </c>
      <c r="M39" s="12">
        <v>1045147.9272087</v>
      </c>
      <c r="N39" s="9">
        <v>560</v>
      </c>
      <c r="O39" s="10">
        <v>5.5727492561374803E-3</v>
      </c>
      <c r="P39" s="11">
        <v>2</v>
      </c>
      <c r="Q39" s="12">
        <v>220.714</v>
      </c>
      <c r="R39" s="13">
        <v>525</v>
      </c>
      <c r="S39" s="12">
        <v>21016.884141402901</v>
      </c>
      <c r="T39" s="12">
        <v>52230.405122611497</v>
      </c>
      <c r="U39" s="12">
        <v>125.520981208687</v>
      </c>
      <c r="V39" s="12">
        <v>94575.978636313099</v>
      </c>
      <c r="W39" s="23">
        <v>-318.772999999999</v>
      </c>
      <c r="X39" s="24">
        <v>-0.59088170799296302</v>
      </c>
      <c r="Y39" s="11">
        <v>-2</v>
      </c>
      <c r="Z39" s="25">
        <v>-3.7950664136622301E-3</v>
      </c>
      <c r="AA39" s="2">
        <v>0.88169691558441499</v>
      </c>
      <c r="AB39" s="2">
        <v>0.88100000000000001</v>
      </c>
      <c r="AC39">
        <v>881</v>
      </c>
      <c r="AD39">
        <v>88.1</v>
      </c>
      <c r="AE39">
        <v>119</v>
      </c>
      <c r="AF39">
        <v>11.9</v>
      </c>
    </row>
    <row r="40" spans="1:32">
      <c r="A40">
        <v>100</v>
      </c>
      <c r="B40">
        <v>142</v>
      </c>
      <c r="C40">
        <v>142</v>
      </c>
      <c r="D40">
        <v>7</v>
      </c>
      <c r="E40" s="9">
        <v>1000</v>
      </c>
      <c r="F40" s="10">
        <v>4.9593334655822198E-2</v>
      </c>
      <c r="G40" s="11">
        <v>2</v>
      </c>
      <c r="H40" s="12">
        <v>778.4</v>
      </c>
      <c r="I40" s="13">
        <v>711</v>
      </c>
      <c r="J40" s="12">
        <v>11925.1854244724</v>
      </c>
      <c r="K40" s="12">
        <v>52778.981993082598</v>
      </c>
      <c r="L40" s="12">
        <v>125.796568610169</v>
      </c>
      <c r="M40" s="12">
        <v>356563.04419172503</v>
      </c>
      <c r="N40" s="9">
        <v>756</v>
      </c>
      <c r="O40" s="10">
        <v>3.7492560999801597E-2</v>
      </c>
      <c r="P40" s="11">
        <v>2</v>
      </c>
      <c r="Q40" s="12">
        <v>371.42399999999998</v>
      </c>
      <c r="R40" s="13">
        <v>698</v>
      </c>
      <c r="S40" s="12">
        <v>11953.7530509111</v>
      </c>
      <c r="T40" s="12">
        <v>52714.921561553303</v>
      </c>
      <c r="U40" s="12">
        <v>122.168510642256</v>
      </c>
      <c r="V40" s="12">
        <v>81285.520746195703</v>
      </c>
      <c r="W40" s="23">
        <v>-406.976</v>
      </c>
      <c r="X40" s="24">
        <v>-0.52283658787255904</v>
      </c>
      <c r="Y40" s="11">
        <v>-13</v>
      </c>
      <c r="Z40" s="25">
        <v>-1.8284106891701801E-2</v>
      </c>
      <c r="AA40" s="2">
        <v>0.79826838841183101</v>
      </c>
      <c r="AB40" s="2">
        <v>0.80500000000000005</v>
      </c>
      <c r="AC40">
        <v>805</v>
      </c>
      <c r="AD40">
        <v>80.5</v>
      </c>
      <c r="AE40">
        <v>195</v>
      </c>
      <c r="AF40">
        <v>19.5</v>
      </c>
    </row>
    <row r="41" spans="1:32">
      <c r="A41">
        <v>100</v>
      </c>
      <c r="B41">
        <v>142</v>
      </c>
      <c r="C41">
        <v>142</v>
      </c>
      <c r="D41">
        <v>7</v>
      </c>
      <c r="E41" s="9">
        <v>1000</v>
      </c>
      <c r="F41" s="10">
        <v>4.9593334655822198E-2</v>
      </c>
      <c r="G41" s="11">
        <v>2</v>
      </c>
      <c r="H41" s="12">
        <v>785.53</v>
      </c>
      <c r="I41" s="13">
        <v>711</v>
      </c>
      <c r="J41" s="12">
        <v>12146.521475232301</v>
      </c>
      <c r="K41" s="12">
        <v>53074.336047380901</v>
      </c>
      <c r="L41" s="12">
        <v>119.81457214865</v>
      </c>
      <c r="M41" s="12">
        <v>363180.99210944702</v>
      </c>
      <c r="N41" s="9">
        <v>571</v>
      </c>
      <c r="O41" s="10">
        <v>2.8317794088474499E-2</v>
      </c>
      <c r="P41" s="11">
        <v>2</v>
      </c>
      <c r="Q41" s="12">
        <v>672.02</v>
      </c>
      <c r="R41" s="13">
        <v>571</v>
      </c>
      <c r="S41" s="12">
        <v>7482.1839664382896</v>
      </c>
      <c r="T41" s="12">
        <v>41781.6373540735</v>
      </c>
      <c r="U41" s="12">
        <v>317.45338763527201</v>
      </c>
      <c r="V41" s="12">
        <v>7482.1839664382896</v>
      </c>
      <c r="W41" s="23">
        <v>-113.509999999999</v>
      </c>
      <c r="X41" s="24">
        <v>-0.14450116481865699</v>
      </c>
      <c r="Y41" s="11">
        <v>-140</v>
      </c>
      <c r="Z41" s="25">
        <v>-0.19690576652601899</v>
      </c>
      <c r="AA41" s="2">
        <v>0.80981707142827897</v>
      </c>
      <c r="AB41" s="2">
        <v>0.76400000000000001</v>
      </c>
      <c r="AC41">
        <v>764</v>
      </c>
      <c r="AD41">
        <v>76.400000000000006</v>
      </c>
      <c r="AE41">
        <v>236</v>
      </c>
      <c r="AF41">
        <v>23.6</v>
      </c>
    </row>
    <row r="42" spans="1:32">
      <c r="A42">
        <v>100</v>
      </c>
      <c r="B42">
        <v>142</v>
      </c>
      <c r="C42">
        <v>142</v>
      </c>
      <c r="D42">
        <v>7</v>
      </c>
      <c r="E42" s="9">
        <v>1000</v>
      </c>
      <c r="F42" s="10">
        <v>4.9593334655822198E-2</v>
      </c>
      <c r="G42" s="11">
        <v>2</v>
      </c>
      <c r="H42" s="12">
        <v>805.99900000000002</v>
      </c>
      <c r="I42" s="13">
        <v>697</v>
      </c>
      <c r="J42" s="12">
        <v>12356.9936807594</v>
      </c>
      <c r="K42" s="12">
        <v>52638.433345821097</v>
      </c>
      <c r="L42" s="12">
        <v>120.439665061618</v>
      </c>
      <c r="M42" s="12">
        <v>386773.90220777103</v>
      </c>
      <c r="N42" s="9">
        <v>735</v>
      </c>
      <c r="O42" s="10">
        <v>3.6451100972029297E-2</v>
      </c>
      <c r="P42" s="11">
        <v>2</v>
      </c>
      <c r="Q42" s="12">
        <v>333.60399999999998</v>
      </c>
      <c r="R42" s="13">
        <v>693</v>
      </c>
      <c r="S42" s="12">
        <v>11854.4225273424</v>
      </c>
      <c r="T42" s="12">
        <v>52204.634420396796</v>
      </c>
      <c r="U42" s="12">
        <v>91.211893054300305</v>
      </c>
      <c r="V42" s="12">
        <v>61642.997142180902</v>
      </c>
      <c r="W42" s="23">
        <v>-472.39499999999998</v>
      </c>
      <c r="X42" s="24">
        <v>-0.58609874205799195</v>
      </c>
      <c r="Y42" s="11">
        <v>-4</v>
      </c>
      <c r="Z42" s="25">
        <v>-5.7388809182209403E-3</v>
      </c>
      <c r="AA42" s="2">
        <v>0.75994085483249896</v>
      </c>
      <c r="AB42" s="2">
        <v>0.76700000000000002</v>
      </c>
      <c r="AC42">
        <v>767</v>
      </c>
      <c r="AD42">
        <v>76.7</v>
      </c>
      <c r="AE42">
        <v>233</v>
      </c>
      <c r="AF42">
        <v>23.3</v>
      </c>
    </row>
    <row r="43" spans="1:32">
      <c r="A43">
        <v>100</v>
      </c>
      <c r="B43">
        <v>142</v>
      </c>
      <c r="C43">
        <v>142</v>
      </c>
      <c r="D43">
        <v>7</v>
      </c>
      <c r="E43" s="9">
        <v>1000</v>
      </c>
      <c r="F43" s="10">
        <v>4.9593334655822198E-2</v>
      </c>
      <c r="G43" s="11">
        <v>2</v>
      </c>
      <c r="H43" s="12">
        <v>833.95399999999995</v>
      </c>
      <c r="I43" s="13">
        <v>682</v>
      </c>
      <c r="J43" s="12">
        <v>11989.360637915001</v>
      </c>
      <c r="K43" s="12">
        <v>52432.3336622727</v>
      </c>
      <c r="L43" s="12">
        <v>145.97302435771201</v>
      </c>
      <c r="M43" s="12">
        <v>393251.02892361401</v>
      </c>
      <c r="N43" s="9">
        <v>771</v>
      </c>
      <c r="O43" s="10">
        <v>3.8236461019638901E-2</v>
      </c>
      <c r="P43" s="11">
        <v>2</v>
      </c>
      <c r="Q43" s="12">
        <v>434.84199999999998</v>
      </c>
      <c r="R43" s="13">
        <v>679</v>
      </c>
      <c r="S43" s="12">
        <v>11615.6661661095</v>
      </c>
      <c r="T43" s="12">
        <v>52441.005357115202</v>
      </c>
      <c r="U43" s="12">
        <v>120.339191005629</v>
      </c>
      <c r="V43" s="12">
        <v>118479.794894317</v>
      </c>
      <c r="W43" s="23">
        <v>-399.111999999999</v>
      </c>
      <c r="X43" s="24">
        <v>-0.47857795513901202</v>
      </c>
      <c r="Y43" s="11">
        <v>-3</v>
      </c>
      <c r="Z43" s="25">
        <v>-4.3988269794721403E-3</v>
      </c>
      <c r="AA43" s="2">
        <v>0.72662452777824904</v>
      </c>
      <c r="AB43" s="2">
        <v>0.74</v>
      </c>
      <c r="AC43">
        <v>740</v>
      </c>
      <c r="AD43">
        <v>74</v>
      </c>
      <c r="AE43">
        <v>260</v>
      </c>
      <c r="AF43">
        <v>26</v>
      </c>
    </row>
    <row r="44" spans="1:32">
      <c r="A44">
        <v>100</v>
      </c>
      <c r="B44">
        <v>142</v>
      </c>
      <c r="C44">
        <v>142</v>
      </c>
      <c r="D44">
        <v>7</v>
      </c>
      <c r="E44" s="9">
        <v>1000</v>
      </c>
      <c r="F44" s="10">
        <v>4.9593334655822198E-2</v>
      </c>
      <c r="G44" s="11">
        <v>2</v>
      </c>
      <c r="H44" s="12">
        <v>792.95299999999997</v>
      </c>
      <c r="I44" s="13">
        <v>708</v>
      </c>
      <c r="J44" s="12">
        <v>11861.063886525</v>
      </c>
      <c r="K44" s="12">
        <v>53164.946203831802</v>
      </c>
      <c r="L44" s="12">
        <v>86.882317306849203</v>
      </c>
      <c r="M44" s="12">
        <v>358204.129373056</v>
      </c>
      <c r="N44" s="9">
        <v>711</v>
      </c>
      <c r="O44" s="10">
        <v>3.5260860940289601E-2</v>
      </c>
      <c r="P44" s="11">
        <v>2</v>
      </c>
      <c r="Q44" s="12">
        <v>299.09500000000003</v>
      </c>
      <c r="R44" s="13">
        <v>686</v>
      </c>
      <c r="S44" s="12">
        <v>12422.529078137801</v>
      </c>
      <c r="T44" s="12">
        <v>52868.346296005599</v>
      </c>
      <c r="U44" s="12">
        <v>216.81721786781</v>
      </c>
      <c r="V44" s="12">
        <v>43478.851773482398</v>
      </c>
      <c r="W44" s="23">
        <v>-493.85799999999898</v>
      </c>
      <c r="X44" s="24">
        <v>-0.62280866583517502</v>
      </c>
      <c r="Y44" s="11">
        <v>-22</v>
      </c>
      <c r="Z44" s="25">
        <v>-3.10734463276836E-2</v>
      </c>
      <c r="AA44" s="2">
        <v>0.80200000000000005</v>
      </c>
      <c r="AB44" s="2">
        <v>0.80200000000000005</v>
      </c>
      <c r="AC44">
        <v>802</v>
      </c>
      <c r="AD44">
        <v>80.2</v>
      </c>
      <c r="AE44">
        <v>198</v>
      </c>
      <c r="AF44">
        <v>19.8</v>
      </c>
    </row>
    <row r="45" spans="1:32">
      <c r="A45">
        <v>100</v>
      </c>
      <c r="B45">
        <v>100</v>
      </c>
      <c r="C45">
        <v>100</v>
      </c>
      <c r="D45">
        <v>7</v>
      </c>
      <c r="E45" s="9">
        <v>1000</v>
      </c>
      <c r="F45" s="10">
        <v>0.1</v>
      </c>
      <c r="G45" s="11">
        <v>2</v>
      </c>
      <c r="H45" s="12">
        <v>774.92399999999998</v>
      </c>
      <c r="I45" s="13">
        <v>762</v>
      </c>
      <c r="J45" s="12">
        <v>9142.6966361121104</v>
      </c>
      <c r="K45" s="12">
        <v>53092.230019066803</v>
      </c>
      <c r="L45" s="12">
        <v>296.533382954758</v>
      </c>
      <c r="M45" s="12">
        <v>226738.87657558001</v>
      </c>
      <c r="N45" s="9">
        <v>926</v>
      </c>
      <c r="O45" s="10">
        <v>9.2600000000000002E-2</v>
      </c>
      <c r="P45" s="11">
        <v>2</v>
      </c>
      <c r="Q45" s="12">
        <v>664.19100000000003</v>
      </c>
      <c r="R45" s="13">
        <v>763</v>
      </c>
      <c r="S45" s="12">
        <v>9215.4147369662096</v>
      </c>
      <c r="T45" s="12">
        <v>53062.2279549628</v>
      </c>
      <c r="U45" s="12">
        <v>248.81321799664499</v>
      </c>
      <c r="V45" s="12">
        <v>159426.674949515</v>
      </c>
      <c r="W45" s="23">
        <v>-110.732999999999</v>
      </c>
      <c r="X45" s="24">
        <v>-0.142895303281353</v>
      </c>
      <c r="Y45" s="11">
        <v>1</v>
      </c>
      <c r="Z45" s="25">
        <v>1.31233595800524E-3</v>
      </c>
      <c r="AA45" s="2">
        <v>0.76291276049267398</v>
      </c>
      <c r="AB45" s="2">
        <v>0.78900000000000003</v>
      </c>
      <c r="AC45">
        <v>789</v>
      </c>
      <c r="AD45">
        <v>78.900000000000006</v>
      </c>
      <c r="AE45">
        <v>211</v>
      </c>
      <c r="AF45">
        <v>21.1</v>
      </c>
    </row>
    <row r="46" spans="1:32">
      <c r="A46">
        <v>100</v>
      </c>
      <c r="B46">
        <v>100</v>
      </c>
      <c r="C46">
        <v>100</v>
      </c>
      <c r="D46">
        <v>7</v>
      </c>
      <c r="E46" s="9">
        <v>1000</v>
      </c>
      <c r="F46" s="10">
        <v>0.1</v>
      </c>
      <c r="G46" s="11">
        <v>2</v>
      </c>
      <c r="H46" s="12">
        <v>815.93600000000004</v>
      </c>
      <c r="I46" s="13">
        <v>756</v>
      </c>
      <c r="J46" s="12">
        <v>9094.1481678223099</v>
      </c>
      <c r="K46" s="12">
        <v>52685.177250171902</v>
      </c>
      <c r="L46" s="12">
        <v>196.029082349644</v>
      </c>
      <c r="M46" s="12">
        <v>230991.36346268599</v>
      </c>
      <c r="N46" s="9">
        <v>790</v>
      </c>
      <c r="O46" s="10">
        <v>7.9000000000000001E-2</v>
      </c>
      <c r="P46" s="11">
        <v>2</v>
      </c>
      <c r="Q46" s="12">
        <v>379.49</v>
      </c>
      <c r="R46" s="13">
        <v>746</v>
      </c>
      <c r="S46" s="12">
        <v>9263.9672356063802</v>
      </c>
      <c r="T46" s="12">
        <v>52669.680413635702</v>
      </c>
      <c r="U46" s="12">
        <v>127.713178029359</v>
      </c>
      <c r="V46" s="12">
        <v>50025.423072274498</v>
      </c>
      <c r="W46" s="23">
        <v>-436.44600000000003</v>
      </c>
      <c r="X46" s="24">
        <v>-0.53490224723507696</v>
      </c>
      <c r="Y46" s="11">
        <v>-10</v>
      </c>
      <c r="Z46" s="25">
        <v>-1.3227513227513201E-2</v>
      </c>
      <c r="AA46" s="2">
        <v>0.73817359855334497</v>
      </c>
      <c r="AB46" s="2">
        <v>0.75</v>
      </c>
      <c r="AC46">
        <v>750</v>
      </c>
      <c r="AD46">
        <v>75</v>
      </c>
      <c r="AE46">
        <v>250</v>
      </c>
      <c r="AF46">
        <v>25</v>
      </c>
    </row>
    <row r="47" spans="1:32">
      <c r="A47">
        <v>100</v>
      </c>
      <c r="B47">
        <v>100</v>
      </c>
      <c r="C47">
        <v>100</v>
      </c>
      <c r="D47">
        <v>7</v>
      </c>
      <c r="E47" s="9">
        <v>1000</v>
      </c>
      <c r="F47" s="10">
        <v>0.1</v>
      </c>
      <c r="G47" s="11">
        <v>2</v>
      </c>
      <c r="H47" s="12">
        <v>797.71799999999996</v>
      </c>
      <c r="I47" s="13">
        <v>763</v>
      </c>
      <c r="J47" s="12">
        <v>9278.3127195215202</v>
      </c>
      <c r="K47" s="12">
        <v>52762.768996256898</v>
      </c>
      <c r="L47" s="12">
        <v>360.45627673545403</v>
      </c>
      <c r="M47" s="12">
        <v>229174.32417218099</v>
      </c>
      <c r="N47" s="9">
        <v>822</v>
      </c>
      <c r="O47" s="10">
        <v>8.2199999999999995E-2</v>
      </c>
      <c r="P47" s="11">
        <v>2</v>
      </c>
      <c r="Q47" s="12">
        <v>455.923</v>
      </c>
      <c r="R47" s="13">
        <v>752</v>
      </c>
      <c r="S47" s="12">
        <v>8972.1579665397403</v>
      </c>
      <c r="T47" s="12">
        <v>52481.430538541703</v>
      </c>
      <c r="U47" s="12">
        <v>255.27257200199</v>
      </c>
      <c r="V47" s="12">
        <v>71777.263732317893</v>
      </c>
      <c r="W47" s="23">
        <v>-341.79499999999899</v>
      </c>
      <c r="X47" s="24">
        <v>-0.42846594911986402</v>
      </c>
      <c r="Y47" s="11">
        <v>-11</v>
      </c>
      <c r="Z47" s="25">
        <v>-1.44167758846657E-2</v>
      </c>
      <c r="AA47" s="2">
        <v>0.73568256376609498</v>
      </c>
      <c r="AB47" s="2">
        <v>0.755</v>
      </c>
      <c r="AC47">
        <v>755</v>
      </c>
      <c r="AD47">
        <v>75.5</v>
      </c>
      <c r="AE47">
        <v>245</v>
      </c>
      <c r="AF47">
        <v>24.5</v>
      </c>
    </row>
    <row r="48" spans="1:32">
      <c r="A48">
        <v>100</v>
      </c>
      <c r="B48">
        <v>100</v>
      </c>
      <c r="C48">
        <v>100</v>
      </c>
      <c r="D48">
        <v>7</v>
      </c>
      <c r="E48" s="9">
        <v>1000</v>
      </c>
      <c r="F48" s="10">
        <v>0.1</v>
      </c>
      <c r="G48" s="11">
        <v>2</v>
      </c>
      <c r="H48" s="12">
        <v>797.80200000000002</v>
      </c>
      <c r="I48" s="13">
        <v>760</v>
      </c>
      <c r="J48" s="12">
        <v>9056.4054546197494</v>
      </c>
      <c r="K48" s="12">
        <v>52972.843085808898</v>
      </c>
      <c r="L48" s="12">
        <v>159.43763118921899</v>
      </c>
      <c r="M48" s="12">
        <v>226410.136365493</v>
      </c>
      <c r="N48" s="9">
        <v>840</v>
      </c>
      <c r="O48" s="10">
        <v>8.4000000000000005E-2</v>
      </c>
      <c r="P48" s="11">
        <v>2</v>
      </c>
      <c r="Q48" s="12">
        <v>492.524</v>
      </c>
      <c r="R48" s="13">
        <v>753</v>
      </c>
      <c r="S48" s="12">
        <v>9024.4948979773308</v>
      </c>
      <c r="T48" s="12">
        <v>52803.556939070702</v>
      </c>
      <c r="U48" s="12">
        <v>170.06204109337401</v>
      </c>
      <c r="V48" s="12">
        <v>87537.6005103801</v>
      </c>
      <c r="W48" s="23">
        <v>-305.27800000000002</v>
      </c>
      <c r="X48" s="24">
        <v>-0.38264882765397901</v>
      </c>
      <c r="Y48" s="11">
        <v>-7</v>
      </c>
      <c r="Z48" s="25">
        <v>-9.2105263157894694E-3</v>
      </c>
      <c r="AA48" s="2">
        <v>0.75207142857142795</v>
      </c>
      <c r="AB48" s="2">
        <v>0.77400000000000002</v>
      </c>
      <c r="AC48">
        <v>774</v>
      </c>
      <c r="AD48">
        <v>77.400000000000006</v>
      </c>
      <c r="AE48">
        <v>226</v>
      </c>
      <c r="AF48">
        <v>22.6</v>
      </c>
    </row>
    <row r="49" spans="1:32" ht="15.75" thickBot="1">
      <c r="A49">
        <v>100</v>
      </c>
      <c r="B49">
        <v>100</v>
      </c>
      <c r="C49">
        <v>100</v>
      </c>
      <c r="D49">
        <v>7</v>
      </c>
      <c r="E49" s="14">
        <v>1000</v>
      </c>
      <c r="F49" s="15">
        <v>0.1</v>
      </c>
      <c r="G49" s="16">
        <v>2</v>
      </c>
      <c r="H49" s="17">
        <v>817.12800000000004</v>
      </c>
      <c r="I49" s="18">
        <v>738</v>
      </c>
      <c r="J49" s="17">
        <v>8785.0599979992603</v>
      </c>
      <c r="K49" s="17">
        <v>51583.652464307401</v>
      </c>
      <c r="L49" s="17">
        <v>185.592466308208</v>
      </c>
      <c r="M49" s="17">
        <v>238953.63194557899</v>
      </c>
      <c r="N49" s="14">
        <v>807</v>
      </c>
      <c r="O49" s="15">
        <v>8.0699999999999994E-2</v>
      </c>
      <c r="P49" s="16">
        <v>2</v>
      </c>
      <c r="Q49" s="17">
        <v>466.005</v>
      </c>
      <c r="R49" s="18">
        <v>726</v>
      </c>
      <c r="S49" s="17">
        <v>8764.3917099247192</v>
      </c>
      <c r="T49" s="17">
        <v>51457.155984588397</v>
      </c>
      <c r="U49" s="17">
        <v>198.76427466373801</v>
      </c>
      <c r="V49" s="17">
        <v>79755.964560314897</v>
      </c>
      <c r="W49" s="26">
        <v>-351.12299999999999</v>
      </c>
      <c r="X49" s="27">
        <v>-0.42970379181719298</v>
      </c>
      <c r="Y49" s="28">
        <v>-12</v>
      </c>
      <c r="Z49" s="29">
        <v>-1.6260162601626001E-2</v>
      </c>
      <c r="AA49" s="2">
        <v>0.70164868283349702</v>
      </c>
      <c r="AB49" s="2">
        <v>0.72399999999999998</v>
      </c>
      <c r="AC49">
        <v>724</v>
      </c>
      <c r="AD49">
        <v>72.400000000000006</v>
      </c>
      <c r="AE49">
        <v>276</v>
      </c>
      <c r="AF49">
        <v>27.6</v>
      </c>
    </row>
    <row r="50" spans="1:32" ht="15.75" thickBot="1">
      <c r="E50" s="11"/>
      <c r="F50" s="10"/>
      <c r="G50" s="11"/>
      <c r="H50" s="12"/>
      <c r="I50" s="13"/>
      <c r="J50" s="12"/>
      <c r="K50" s="12"/>
      <c r="L50" s="12"/>
      <c r="M50" s="12"/>
      <c r="N50" s="11"/>
      <c r="O50" s="10"/>
      <c r="P50" s="11"/>
      <c r="Q50" s="12"/>
      <c r="R50" s="13"/>
      <c r="S50" s="12"/>
      <c r="T50" s="12"/>
      <c r="U50" s="12"/>
      <c r="V50" s="12"/>
      <c r="AA50" s="2"/>
      <c r="AB50" s="2"/>
    </row>
    <row r="51" spans="1:32">
      <c r="A51">
        <v>200</v>
      </c>
      <c r="B51">
        <v>448</v>
      </c>
      <c r="C51">
        <v>448</v>
      </c>
      <c r="D51">
        <v>7</v>
      </c>
      <c r="E51" s="7">
        <v>2000</v>
      </c>
      <c r="F51" s="19">
        <v>9.9649234693877497E-3</v>
      </c>
      <c r="G51" s="8">
        <v>2</v>
      </c>
      <c r="H51" s="20">
        <v>2075.498</v>
      </c>
      <c r="I51" s="21">
        <v>853</v>
      </c>
      <c r="J51" s="20">
        <v>54682.406892884799</v>
      </c>
      <c r="K51" s="20">
        <v>104968.37303220099</v>
      </c>
      <c r="L51" s="20">
        <v>75.966139317106496</v>
      </c>
      <c r="M51" s="20">
        <v>6326754.4775067698</v>
      </c>
      <c r="N51" s="7">
        <v>861</v>
      </c>
      <c r="O51" s="19">
        <v>4.2898995535714203E-3</v>
      </c>
      <c r="P51" s="8">
        <v>2</v>
      </c>
      <c r="Q51" s="20">
        <v>748.66200000000003</v>
      </c>
      <c r="R51" s="21">
        <v>861</v>
      </c>
      <c r="S51" s="20">
        <v>52302.836113334801</v>
      </c>
      <c r="T51" s="20">
        <v>103996.205429498</v>
      </c>
      <c r="U51" s="20">
        <v>87.369316163359599</v>
      </c>
      <c r="V51" s="20">
        <v>52302.836113334801</v>
      </c>
      <c r="W51" s="30">
        <v>-1326.836</v>
      </c>
      <c r="X51" s="31">
        <v>-0.63928560759875397</v>
      </c>
      <c r="Y51" s="22">
        <v>8</v>
      </c>
      <c r="Z51" s="32">
        <v>9.3786635404454807E-3</v>
      </c>
      <c r="AA51" s="2">
        <v>0.94355278740546</v>
      </c>
      <c r="AB51" s="2">
        <v>0.94350000000000001</v>
      </c>
      <c r="AC51">
        <v>1887</v>
      </c>
      <c r="AD51">
        <v>94.35</v>
      </c>
      <c r="AE51">
        <v>113</v>
      </c>
      <c r="AF51">
        <v>5.65</v>
      </c>
    </row>
    <row r="52" spans="1:32">
      <c r="A52">
        <v>200</v>
      </c>
      <c r="B52">
        <v>448</v>
      </c>
      <c r="C52">
        <v>448</v>
      </c>
      <c r="D52">
        <v>7</v>
      </c>
      <c r="E52" s="9">
        <v>2000</v>
      </c>
      <c r="F52" s="10">
        <v>9.9649234693877497E-3</v>
      </c>
      <c r="G52" s="11">
        <v>2</v>
      </c>
      <c r="H52" s="12">
        <v>2177.0300000000002</v>
      </c>
      <c r="I52" s="13">
        <v>869</v>
      </c>
      <c r="J52" s="12">
        <v>53785.946861477903</v>
      </c>
      <c r="K52" s="12">
        <v>104563.905739764</v>
      </c>
      <c r="L52" s="12">
        <v>140.95887828624601</v>
      </c>
      <c r="M52" s="12">
        <v>6136976.5368946297</v>
      </c>
      <c r="N52" s="9">
        <v>893</v>
      </c>
      <c r="O52" s="10">
        <v>4.4493383290816297E-3</v>
      </c>
      <c r="P52" s="11">
        <v>2</v>
      </c>
      <c r="Q52" s="12">
        <v>857.46100000000001</v>
      </c>
      <c r="R52" s="13">
        <v>865</v>
      </c>
      <c r="S52" s="12">
        <v>53503.729796150998</v>
      </c>
      <c r="T52" s="12">
        <v>104625.756657538</v>
      </c>
      <c r="U52" s="12">
        <v>56.026861386952703</v>
      </c>
      <c r="V52" s="12">
        <v>203314.173225373</v>
      </c>
      <c r="W52" s="23">
        <v>-1319.569</v>
      </c>
      <c r="X52" s="24">
        <v>-0.60613266698208101</v>
      </c>
      <c r="Y52" s="11">
        <v>-4</v>
      </c>
      <c r="Z52" s="25">
        <v>-4.6029919447640897E-3</v>
      </c>
      <c r="AA52" s="2">
        <v>0.92935601602749796</v>
      </c>
      <c r="AB52" s="2">
        <v>0.92900000000000005</v>
      </c>
      <c r="AC52">
        <v>1858</v>
      </c>
      <c r="AD52">
        <v>92.9</v>
      </c>
      <c r="AE52">
        <v>142</v>
      </c>
      <c r="AF52">
        <v>7.1</v>
      </c>
    </row>
    <row r="53" spans="1:32">
      <c r="A53">
        <v>200</v>
      </c>
      <c r="B53">
        <v>448</v>
      </c>
      <c r="C53">
        <v>448</v>
      </c>
      <c r="D53">
        <v>7</v>
      </c>
      <c r="E53" s="9">
        <v>2000</v>
      </c>
      <c r="F53" s="10">
        <v>9.9649234693877497E-3</v>
      </c>
      <c r="G53" s="11">
        <v>2</v>
      </c>
      <c r="H53" s="12">
        <v>1985.0640000000001</v>
      </c>
      <c r="I53" s="13">
        <v>882</v>
      </c>
      <c r="J53" s="12">
        <v>55637.679575704497</v>
      </c>
      <c r="K53" s="12">
        <v>105874.68168494701</v>
      </c>
      <c r="L53" s="12">
        <v>120.00210924283201</v>
      </c>
      <c r="M53" s="12">
        <v>6275930.2561394703</v>
      </c>
      <c r="N53" s="9">
        <v>858</v>
      </c>
      <c r="O53" s="10">
        <v>4.2749521683673403E-3</v>
      </c>
      <c r="P53" s="11">
        <v>2</v>
      </c>
      <c r="Q53" s="12">
        <v>1317.7909999999999</v>
      </c>
      <c r="R53" s="13">
        <v>858</v>
      </c>
      <c r="S53" s="12">
        <v>46441.438613780003</v>
      </c>
      <c r="T53" s="12">
        <v>95949.745107443494</v>
      </c>
      <c r="U53" s="12">
        <v>316.30649366346103</v>
      </c>
      <c r="V53" s="12">
        <v>46441.438613780003</v>
      </c>
      <c r="W53" s="23">
        <v>-667.27300000000002</v>
      </c>
      <c r="X53" s="24">
        <v>-0.33614684463573902</v>
      </c>
      <c r="Y53" s="11">
        <v>-24</v>
      </c>
      <c r="Z53" s="25">
        <v>-2.7210884353741398E-2</v>
      </c>
      <c r="AA53" s="2">
        <v>0.93157075163598801</v>
      </c>
      <c r="AB53" s="2">
        <v>0.93149999999999999</v>
      </c>
      <c r="AC53">
        <v>1863</v>
      </c>
      <c r="AD53">
        <v>93.15</v>
      </c>
      <c r="AE53">
        <v>137</v>
      </c>
      <c r="AF53">
        <v>6.85</v>
      </c>
    </row>
    <row r="54" spans="1:32">
      <c r="A54">
        <v>200</v>
      </c>
      <c r="B54">
        <v>448</v>
      </c>
      <c r="C54">
        <v>448</v>
      </c>
      <c r="D54">
        <v>7</v>
      </c>
      <c r="E54" s="9">
        <v>2000</v>
      </c>
      <c r="F54" s="10">
        <v>9.9649234693877497E-3</v>
      </c>
      <c r="G54" s="11">
        <v>2</v>
      </c>
      <c r="H54" s="12">
        <v>2012.502</v>
      </c>
      <c r="I54" s="13">
        <v>865</v>
      </c>
      <c r="J54" s="12">
        <v>54733.999540267803</v>
      </c>
      <c r="K54" s="12">
        <v>105223.55998175401</v>
      </c>
      <c r="L54" s="12">
        <v>56.560441486789301</v>
      </c>
      <c r="M54" s="12">
        <v>6267042.9473606702</v>
      </c>
      <c r="N54" s="9">
        <v>891</v>
      </c>
      <c r="O54" s="10">
        <v>4.4393734056122399E-3</v>
      </c>
      <c r="P54" s="11">
        <v>2</v>
      </c>
      <c r="Q54" s="12">
        <v>845.57899999999995</v>
      </c>
      <c r="R54" s="13">
        <v>864</v>
      </c>
      <c r="S54" s="12">
        <v>54428.166173341997</v>
      </c>
      <c r="T54" s="12">
        <v>104987.66194481</v>
      </c>
      <c r="U54" s="12">
        <v>81.495771467861104</v>
      </c>
      <c r="V54" s="12">
        <v>201384.214841365</v>
      </c>
      <c r="W54" s="23">
        <v>-1166.923</v>
      </c>
      <c r="X54" s="24">
        <v>-0.57983693929248203</v>
      </c>
      <c r="Y54" s="11">
        <v>-1</v>
      </c>
      <c r="Z54" s="25">
        <v>-1.15606936416184E-3</v>
      </c>
      <c r="AA54" s="2">
        <v>0.93529301126686104</v>
      </c>
      <c r="AB54" s="2">
        <v>0.93500000000000005</v>
      </c>
      <c r="AC54">
        <v>1870</v>
      </c>
      <c r="AD54">
        <v>93.5</v>
      </c>
      <c r="AE54">
        <v>130</v>
      </c>
      <c r="AF54">
        <v>6.5</v>
      </c>
    </row>
    <row r="55" spans="1:32">
      <c r="A55">
        <v>200</v>
      </c>
      <c r="B55">
        <v>448</v>
      </c>
      <c r="C55">
        <v>448</v>
      </c>
      <c r="D55">
        <v>7</v>
      </c>
      <c r="E55" s="9">
        <v>2000</v>
      </c>
      <c r="F55" s="10">
        <v>9.9649234693877497E-3</v>
      </c>
      <c r="G55" s="11">
        <v>2</v>
      </c>
      <c r="H55" s="12">
        <v>1982.2570000000001</v>
      </c>
      <c r="I55" s="13">
        <v>883</v>
      </c>
      <c r="J55" s="12">
        <v>54009.342583070997</v>
      </c>
      <c r="K55" s="12">
        <v>104880.44960714001</v>
      </c>
      <c r="L55" s="12">
        <v>153.107024069321</v>
      </c>
      <c r="M55" s="12">
        <v>6086852.9091120996</v>
      </c>
      <c r="N55" s="9">
        <v>939</v>
      </c>
      <c r="O55" s="10">
        <v>4.6785315688775498E-3</v>
      </c>
      <c r="P55" s="11">
        <v>2</v>
      </c>
      <c r="Q55" s="12">
        <v>957.24699999999996</v>
      </c>
      <c r="R55" s="13">
        <v>888</v>
      </c>
      <c r="S55" s="12">
        <v>53463.705508068902</v>
      </c>
      <c r="T55" s="12">
        <v>105123.741546209</v>
      </c>
      <c r="U55" s="12">
        <v>68.036038140025298</v>
      </c>
      <c r="V55" s="12">
        <v>326128.60359921999</v>
      </c>
      <c r="W55" s="23">
        <v>-1025.01</v>
      </c>
      <c r="X55" s="24">
        <v>-0.51709238509436395</v>
      </c>
      <c r="Y55" s="11">
        <v>5</v>
      </c>
      <c r="Z55" s="25">
        <v>5.6625141562853896E-3</v>
      </c>
      <c r="AA55" s="2">
        <v>0.92515799389528397</v>
      </c>
      <c r="AB55" s="2">
        <v>0.92349999999999999</v>
      </c>
      <c r="AC55">
        <v>1847</v>
      </c>
      <c r="AD55">
        <v>92.35</v>
      </c>
      <c r="AE55">
        <v>153</v>
      </c>
      <c r="AF55">
        <v>7.65</v>
      </c>
    </row>
    <row r="56" spans="1:32">
      <c r="A56">
        <v>200</v>
      </c>
      <c r="B56">
        <v>200</v>
      </c>
      <c r="C56">
        <v>200</v>
      </c>
      <c r="D56">
        <v>7</v>
      </c>
      <c r="E56" s="9">
        <v>2000</v>
      </c>
      <c r="F56" s="10">
        <v>0.05</v>
      </c>
      <c r="G56" s="11">
        <v>2</v>
      </c>
      <c r="H56" s="12">
        <v>4134.4040000000005</v>
      </c>
      <c r="I56" s="13">
        <v>1328</v>
      </c>
      <c r="J56" s="12">
        <v>30584.6091206973</v>
      </c>
      <c r="K56" s="12">
        <v>105772.441946848</v>
      </c>
      <c r="L56" s="12">
        <v>260.83282615150699</v>
      </c>
      <c r="M56" s="12">
        <v>2085870.3420315499</v>
      </c>
      <c r="N56" s="9">
        <v>1380</v>
      </c>
      <c r="O56" s="10">
        <v>3.4500000000000003E-2</v>
      </c>
      <c r="P56" s="11">
        <v>2</v>
      </c>
      <c r="Q56" s="12">
        <v>2000.7829999999999</v>
      </c>
      <c r="R56" s="13">
        <v>1304</v>
      </c>
      <c r="S56" s="12">
        <v>30341.510602741298</v>
      </c>
      <c r="T56" s="12">
        <v>105528.715080988</v>
      </c>
      <c r="U56" s="12">
        <v>242.20447824747001</v>
      </c>
      <c r="V56" s="12">
        <v>260936.99118357501</v>
      </c>
      <c r="W56" s="23">
        <v>-2133.6210000000001</v>
      </c>
      <c r="X56" s="24">
        <v>-0.51606495156254695</v>
      </c>
      <c r="Y56" s="11">
        <v>-24</v>
      </c>
      <c r="Z56" s="25">
        <v>-1.8072289156626498E-2</v>
      </c>
      <c r="AA56" s="2">
        <v>0.85275370500233705</v>
      </c>
      <c r="AB56" s="2">
        <v>0.85450000000000004</v>
      </c>
      <c r="AC56">
        <v>1709</v>
      </c>
      <c r="AD56">
        <v>85.45</v>
      </c>
      <c r="AE56">
        <v>291</v>
      </c>
      <c r="AF56">
        <v>14.55</v>
      </c>
    </row>
    <row r="57" spans="1:32">
      <c r="A57">
        <v>200</v>
      </c>
      <c r="B57">
        <v>200</v>
      </c>
      <c r="C57">
        <v>200</v>
      </c>
      <c r="D57">
        <v>7</v>
      </c>
      <c r="E57" s="9">
        <v>2000</v>
      </c>
      <c r="F57" s="10">
        <v>0.05</v>
      </c>
      <c r="G57" s="11">
        <v>2</v>
      </c>
      <c r="H57" s="12">
        <v>4065.62</v>
      </c>
      <c r="I57" s="13">
        <v>1316</v>
      </c>
      <c r="J57" s="12">
        <v>30374.332713744199</v>
      </c>
      <c r="K57" s="12">
        <v>105904.781438356</v>
      </c>
      <c r="L57" s="12">
        <v>161.448724612631</v>
      </c>
      <c r="M57" s="12">
        <v>2107978.69033384</v>
      </c>
      <c r="N57" s="9">
        <v>1311</v>
      </c>
      <c r="O57" s="10">
        <v>3.2774999999999999E-2</v>
      </c>
      <c r="P57" s="11">
        <v>2</v>
      </c>
      <c r="Q57" s="12">
        <v>1582.65</v>
      </c>
      <c r="R57" s="13">
        <v>1292</v>
      </c>
      <c r="S57" s="12">
        <v>30416.525989584999</v>
      </c>
      <c r="T57" s="12">
        <v>105551.42480743</v>
      </c>
      <c r="U57" s="12">
        <v>198.898817845081</v>
      </c>
      <c r="V57" s="12">
        <v>88207.925369796707</v>
      </c>
      <c r="W57" s="23">
        <v>-2482.9699999999998</v>
      </c>
      <c r="X57" s="24">
        <v>-0.61072357967542401</v>
      </c>
      <c r="Y57" s="11">
        <v>-24</v>
      </c>
      <c r="Z57" s="25">
        <v>-1.82370820668693E-2</v>
      </c>
      <c r="AA57" s="2">
        <v>0.87360442454656795</v>
      </c>
      <c r="AB57" s="2">
        <v>0.873</v>
      </c>
      <c r="AC57">
        <v>1746</v>
      </c>
      <c r="AD57">
        <v>87.3</v>
      </c>
      <c r="AE57">
        <v>254</v>
      </c>
      <c r="AF57">
        <v>12.7</v>
      </c>
    </row>
    <row r="58" spans="1:32">
      <c r="A58">
        <v>200</v>
      </c>
      <c r="B58">
        <v>200</v>
      </c>
      <c r="C58">
        <v>200</v>
      </c>
      <c r="D58">
        <v>7</v>
      </c>
      <c r="E58" s="9">
        <v>2000</v>
      </c>
      <c r="F58" s="10">
        <v>0.05</v>
      </c>
      <c r="G58" s="11">
        <v>2</v>
      </c>
      <c r="H58" s="12">
        <v>4207.223</v>
      </c>
      <c r="I58" s="13">
        <v>1281</v>
      </c>
      <c r="J58" s="12">
        <v>30733.2323013614</v>
      </c>
      <c r="K58" s="12">
        <v>105548.05115103901</v>
      </c>
      <c r="L58" s="12">
        <v>247.81884967796799</v>
      </c>
      <c r="M58" s="12">
        <v>2240452.6347692502</v>
      </c>
      <c r="N58" s="9">
        <v>1270</v>
      </c>
      <c r="O58" s="10">
        <v>3.175E-2</v>
      </c>
      <c r="P58" s="11">
        <v>2</v>
      </c>
      <c r="Q58" s="12">
        <v>1529.4179999999999</v>
      </c>
      <c r="R58" s="13">
        <v>1237</v>
      </c>
      <c r="S58" s="12">
        <v>31157.901939662799</v>
      </c>
      <c r="T58" s="12">
        <v>105129.957488862</v>
      </c>
      <c r="U58" s="12">
        <v>275.055549199501</v>
      </c>
      <c r="V58" s="12">
        <v>133978.97834055001</v>
      </c>
      <c r="W58" s="23">
        <v>-2677.8049999999998</v>
      </c>
      <c r="X58" s="24">
        <v>-0.63647802838119105</v>
      </c>
      <c r="Y58" s="11">
        <v>-44</v>
      </c>
      <c r="Z58" s="25">
        <v>-3.4348165495706399E-2</v>
      </c>
      <c r="AA58" s="2">
        <v>0.86003699708769199</v>
      </c>
      <c r="AB58" s="2">
        <v>0.85899999999999999</v>
      </c>
      <c r="AC58">
        <v>1718</v>
      </c>
      <c r="AD58">
        <v>85.9</v>
      </c>
      <c r="AE58">
        <v>282</v>
      </c>
      <c r="AF58">
        <v>14.1</v>
      </c>
    </row>
    <row r="59" spans="1:32">
      <c r="A59">
        <v>200</v>
      </c>
      <c r="B59">
        <v>200</v>
      </c>
      <c r="C59">
        <v>200</v>
      </c>
      <c r="D59">
        <v>7</v>
      </c>
      <c r="E59" s="9">
        <v>2000</v>
      </c>
      <c r="F59" s="10">
        <v>0.05</v>
      </c>
      <c r="G59" s="11">
        <v>2</v>
      </c>
      <c r="H59" s="12">
        <v>4243.3680000000004</v>
      </c>
      <c r="I59" s="13">
        <v>1314</v>
      </c>
      <c r="J59" s="12">
        <v>30710.1027238555</v>
      </c>
      <c r="K59" s="12">
        <v>106148.276025646</v>
      </c>
      <c r="L59" s="12">
        <v>222.173301790767</v>
      </c>
      <c r="M59" s="12">
        <v>2137423.1495803399</v>
      </c>
      <c r="N59" s="9">
        <v>1325</v>
      </c>
      <c r="O59" s="10">
        <v>3.3125000000000002E-2</v>
      </c>
      <c r="P59" s="11">
        <v>2</v>
      </c>
      <c r="Q59" s="12">
        <v>1703.318</v>
      </c>
      <c r="R59" s="13">
        <v>1298</v>
      </c>
      <c r="S59" s="12">
        <v>30714.258994761502</v>
      </c>
      <c r="T59" s="12">
        <v>106146.971680726</v>
      </c>
      <c r="U59" s="12">
        <v>148.712685965048</v>
      </c>
      <c r="V59" s="12">
        <v>113642.758280617</v>
      </c>
      <c r="W59" s="23">
        <v>-2540.0500000000002</v>
      </c>
      <c r="X59" s="24">
        <v>-0.59859291016004201</v>
      </c>
      <c r="Y59" s="11">
        <v>-16</v>
      </c>
      <c r="Z59" s="25">
        <v>-1.2176560121765601E-2</v>
      </c>
      <c r="AA59" s="2">
        <v>0.87090848357791695</v>
      </c>
      <c r="AB59" s="2">
        <v>0.871</v>
      </c>
      <c r="AC59">
        <v>1742</v>
      </c>
      <c r="AD59">
        <v>87.1</v>
      </c>
      <c r="AE59">
        <v>258</v>
      </c>
      <c r="AF59">
        <v>12.9</v>
      </c>
    </row>
    <row r="60" spans="1:32">
      <c r="A60">
        <v>200</v>
      </c>
      <c r="B60">
        <v>200</v>
      </c>
      <c r="C60">
        <v>200</v>
      </c>
      <c r="D60">
        <v>7</v>
      </c>
      <c r="E60" s="9">
        <v>2000</v>
      </c>
      <c r="F60" s="10">
        <v>0.05</v>
      </c>
      <c r="G60" s="11">
        <v>2</v>
      </c>
      <c r="H60" s="12">
        <v>4222.3440000000001</v>
      </c>
      <c r="I60" s="13">
        <v>1290</v>
      </c>
      <c r="J60" s="12">
        <v>31126.396077578898</v>
      </c>
      <c r="K60" s="12">
        <v>105387.981487023</v>
      </c>
      <c r="L60" s="12">
        <v>163.58540944430101</v>
      </c>
      <c r="M60" s="12">
        <v>2241100.5175856799</v>
      </c>
      <c r="N60" s="9">
        <v>1218</v>
      </c>
      <c r="O60" s="10">
        <v>3.0450000000000001E-2</v>
      </c>
      <c r="P60" s="11">
        <v>2</v>
      </c>
      <c r="Q60" s="12">
        <v>1744.848</v>
      </c>
      <c r="R60" s="13">
        <v>1218</v>
      </c>
      <c r="S60" s="12">
        <v>25833.611570368001</v>
      </c>
      <c r="T60" s="12">
        <v>97759.032345060506</v>
      </c>
      <c r="U60" s="12">
        <v>381.420774692485</v>
      </c>
      <c r="V60" s="12">
        <v>25833.611570368001</v>
      </c>
      <c r="W60" s="23">
        <v>-2477.4960000000001</v>
      </c>
      <c r="X60" s="24">
        <v>-0.58675844507221497</v>
      </c>
      <c r="Y60" s="11">
        <v>-72</v>
      </c>
      <c r="Z60" s="25">
        <v>-5.5813953488372002E-2</v>
      </c>
      <c r="AA60" s="2">
        <v>0.88217164107022095</v>
      </c>
      <c r="AB60" s="2">
        <v>0.877</v>
      </c>
      <c r="AC60">
        <v>1754</v>
      </c>
      <c r="AD60">
        <v>87.7</v>
      </c>
      <c r="AE60">
        <v>246</v>
      </c>
      <c r="AF60">
        <v>12.3</v>
      </c>
    </row>
    <row r="61" spans="1:32">
      <c r="A61">
        <v>200</v>
      </c>
      <c r="B61">
        <v>142</v>
      </c>
      <c r="C61">
        <v>142</v>
      </c>
      <c r="D61">
        <v>7</v>
      </c>
      <c r="E61" s="9">
        <v>2000</v>
      </c>
      <c r="F61" s="10">
        <v>9.9186669311644493E-2</v>
      </c>
      <c r="G61" s="11">
        <v>2</v>
      </c>
      <c r="H61" s="12">
        <v>4626.7510000000002</v>
      </c>
      <c r="I61" s="13">
        <v>1431</v>
      </c>
      <c r="J61" s="12">
        <v>22575.3801045076</v>
      </c>
      <c r="K61" s="12">
        <v>105827.921434213</v>
      </c>
      <c r="L61" s="12">
        <v>289.54132970602001</v>
      </c>
      <c r="M61" s="12">
        <v>1307114.5080509901</v>
      </c>
      <c r="N61" s="9">
        <v>1552</v>
      </c>
      <c r="O61" s="10">
        <v>7.6968855385836102E-2</v>
      </c>
      <c r="P61" s="11">
        <v>2</v>
      </c>
      <c r="Q61" s="12">
        <v>2687.5059999999999</v>
      </c>
      <c r="R61" s="13">
        <v>1398</v>
      </c>
      <c r="S61" s="12">
        <v>23049.013869295199</v>
      </c>
      <c r="T61" s="12">
        <v>105570.11910952799</v>
      </c>
      <c r="U61" s="12">
        <v>217.10524023311299</v>
      </c>
      <c r="V61" s="12">
        <v>378003.82745644101</v>
      </c>
      <c r="W61" s="23">
        <v>-1939.2449999999999</v>
      </c>
      <c r="X61" s="24">
        <v>-0.41913753301182599</v>
      </c>
      <c r="Y61" s="11">
        <v>-33</v>
      </c>
      <c r="Z61" s="25">
        <v>-2.3060796645702299E-2</v>
      </c>
      <c r="AA61" s="2">
        <v>0.78746448131443303</v>
      </c>
      <c r="AB61" s="2">
        <v>0.79649999999999999</v>
      </c>
      <c r="AC61">
        <v>1593</v>
      </c>
      <c r="AD61">
        <v>79.650000000000006</v>
      </c>
      <c r="AE61">
        <v>407</v>
      </c>
      <c r="AF61">
        <v>20.350000000000001</v>
      </c>
    </row>
    <row r="62" spans="1:32">
      <c r="A62">
        <v>200</v>
      </c>
      <c r="B62">
        <v>142</v>
      </c>
      <c r="C62">
        <v>142</v>
      </c>
      <c r="D62">
        <v>7</v>
      </c>
      <c r="E62" s="9">
        <v>2000</v>
      </c>
      <c r="F62" s="10">
        <v>9.9186669311644493E-2</v>
      </c>
      <c r="G62" s="11">
        <v>2</v>
      </c>
      <c r="H62" s="12">
        <v>4844.2129999999997</v>
      </c>
      <c r="I62" s="13">
        <v>1447</v>
      </c>
      <c r="J62" s="12">
        <v>22892.785007527898</v>
      </c>
      <c r="K62" s="12">
        <v>105626.511352717</v>
      </c>
      <c r="L62" s="12">
        <v>164.72634518922001</v>
      </c>
      <c r="M62" s="12">
        <v>1288863.79592382</v>
      </c>
      <c r="N62" s="9">
        <v>1505</v>
      </c>
      <c r="O62" s="10">
        <v>7.4637968657012499E-2</v>
      </c>
      <c r="P62" s="11">
        <v>2</v>
      </c>
      <c r="Q62" s="12">
        <v>2320.654</v>
      </c>
      <c r="R62" s="13">
        <v>1424</v>
      </c>
      <c r="S62" s="12">
        <v>23192.0441065657</v>
      </c>
      <c r="T62" s="12">
        <v>105092.78049324</v>
      </c>
      <c r="U62" s="12">
        <v>228.73638667489701</v>
      </c>
      <c r="V62" s="12">
        <v>211047.60136974801</v>
      </c>
      <c r="W62" s="23">
        <v>-2523.5589999999902</v>
      </c>
      <c r="X62" s="24">
        <v>-0.520943030374593</v>
      </c>
      <c r="Y62" s="11">
        <v>-23</v>
      </c>
      <c r="Z62" s="25">
        <v>-1.58949550794747E-2</v>
      </c>
      <c r="AA62" s="2">
        <v>0.787072082955803</v>
      </c>
      <c r="AB62" s="2">
        <v>0.79249999999999998</v>
      </c>
      <c r="AC62">
        <v>1585</v>
      </c>
      <c r="AD62">
        <v>79.25</v>
      </c>
      <c r="AE62">
        <v>415</v>
      </c>
      <c r="AF62">
        <v>20.75</v>
      </c>
    </row>
    <row r="63" spans="1:32">
      <c r="A63">
        <v>200</v>
      </c>
      <c r="B63">
        <v>142</v>
      </c>
      <c r="C63">
        <v>142</v>
      </c>
      <c r="D63">
        <v>7</v>
      </c>
      <c r="E63" s="9">
        <v>2000</v>
      </c>
      <c r="F63" s="10">
        <v>9.9186669311644493E-2</v>
      </c>
      <c r="G63" s="11">
        <v>2</v>
      </c>
      <c r="H63" s="12">
        <v>4722.3729999999996</v>
      </c>
      <c r="I63" s="13">
        <v>1443</v>
      </c>
      <c r="J63" s="12">
        <v>23265.015982523499</v>
      </c>
      <c r="K63" s="12">
        <v>105368.925836123</v>
      </c>
      <c r="L63" s="12">
        <v>94.909853599836893</v>
      </c>
      <c r="M63" s="12">
        <v>1319126.40620908</v>
      </c>
      <c r="N63" s="9">
        <v>1514</v>
      </c>
      <c r="O63" s="10">
        <v>7.5084308668914898E-2</v>
      </c>
      <c r="P63" s="11">
        <v>2</v>
      </c>
      <c r="Q63" s="12">
        <v>2473.3879999999999</v>
      </c>
      <c r="R63" s="13">
        <v>1405</v>
      </c>
      <c r="S63" s="12">
        <v>23193.3866031328</v>
      </c>
      <c r="T63" s="12">
        <v>105090.949633478</v>
      </c>
      <c r="U63" s="12">
        <v>305.56303034589303</v>
      </c>
      <c r="V63" s="12">
        <v>276001.30057728098</v>
      </c>
      <c r="W63" s="23">
        <v>-2248.9849999999901</v>
      </c>
      <c r="X63" s="24">
        <v>-0.476240440981684</v>
      </c>
      <c r="Y63" s="11">
        <v>-38</v>
      </c>
      <c r="Z63" s="25">
        <v>-2.63340263340263E-2</v>
      </c>
      <c r="AA63" s="2">
        <v>0.80334173638632</v>
      </c>
      <c r="AB63" s="2">
        <v>0.8095</v>
      </c>
      <c r="AC63">
        <v>1619</v>
      </c>
      <c r="AD63">
        <v>80.95</v>
      </c>
      <c r="AE63">
        <v>381</v>
      </c>
      <c r="AF63">
        <v>19.05</v>
      </c>
    </row>
    <row r="64" spans="1:32">
      <c r="A64">
        <v>200</v>
      </c>
      <c r="B64">
        <v>142</v>
      </c>
      <c r="C64">
        <v>142</v>
      </c>
      <c r="D64">
        <v>7</v>
      </c>
      <c r="E64" s="9">
        <v>2000</v>
      </c>
      <c r="F64" s="10">
        <v>9.9186669311644493E-2</v>
      </c>
      <c r="G64" s="11">
        <v>2</v>
      </c>
      <c r="H64" s="12">
        <v>4678.3149999999996</v>
      </c>
      <c r="I64" s="13">
        <v>1429</v>
      </c>
      <c r="J64" s="12">
        <v>23420.538218104899</v>
      </c>
      <c r="K64" s="12">
        <v>106200.86532198801</v>
      </c>
      <c r="L64" s="12">
        <v>289.32710388323397</v>
      </c>
      <c r="M64" s="12">
        <v>1360733.27047189</v>
      </c>
      <c r="N64" s="9">
        <v>1661</v>
      </c>
      <c r="O64" s="10">
        <v>8.2374528863320695E-2</v>
      </c>
      <c r="P64" s="11">
        <v>2</v>
      </c>
      <c r="Q64" s="12">
        <v>3298.3690000000001</v>
      </c>
      <c r="R64" s="13">
        <v>1418</v>
      </c>
      <c r="S64" s="12">
        <v>23263.612978344401</v>
      </c>
      <c r="T64" s="12">
        <v>106047.12323731001</v>
      </c>
      <c r="U64" s="12">
        <v>207.51025896646101</v>
      </c>
      <c r="V64" s="12">
        <v>588569.40835211403</v>
      </c>
      <c r="W64" s="23">
        <v>-1379.9459999999899</v>
      </c>
      <c r="X64" s="24">
        <v>-0.29496645694015799</v>
      </c>
      <c r="Y64" s="11">
        <v>-11</v>
      </c>
      <c r="Z64" s="25">
        <v>-7.6976906927921597E-3</v>
      </c>
      <c r="AA64" s="2">
        <v>0.78140496448988495</v>
      </c>
      <c r="AB64" s="2">
        <v>0.79049999999999998</v>
      </c>
      <c r="AC64">
        <v>1581</v>
      </c>
      <c r="AD64">
        <v>79.05</v>
      </c>
      <c r="AE64">
        <v>419</v>
      </c>
      <c r="AF64">
        <v>20.95</v>
      </c>
    </row>
    <row r="65" spans="1:32" ht="15.75" thickBot="1">
      <c r="A65">
        <v>200</v>
      </c>
      <c r="B65">
        <v>142</v>
      </c>
      <c r="C65">
        <v>142</v>
      </c>
      <c r="D65">
        <v>7</v>
      </c>
      <c r="E65" s="14">
        <v>2000</v>
      </c>
      <c r="F65" s="15">
        <v>9.9186669311644493E-2</v>
      </c>
      <c r="G65" s="16">
        <v>2</v>
      </c>
      <c r="H65" s="17">
        <v>4719.8140000000003</v>
      </c>
      <c r="I65" s="18">
        <v>1439</v>
      </c>
      <c r="J65" s="17">
        <v>22485.314255408099</v>
      </c>
      <c r="K65" s="17">
        <v>105383.968581515</v>
      </c>
      <c r="L65" s="17">
        <v>173.65432610768499</v>
      </c>
      <c r="M65" s="17">
        <v>1283911.4439838</v>
      </c>
      <c r="N65" s="14">
        <v>1490</v>
      </c>
      <c r="O65" s="15">
        <v>7.3894068637175098E-2</v>
      </c>
      <c r="P65" s="16">
        <v>2</v>
      </c>
      <c r="Q65" s="17">
        <v>2348.2649999999999</v>
      </c>
      <c r="R65" s="18">
        <v>1393</v>
      </c>
      <c r="S65" s="17">
        <v>23166.276054840499</v>
      </c>
      <c r="T65" s="17">
        <v>105338.154673686</v>
      </c>
      <c r="U65" s="17">
        <v>235.87861884591501</v>
      </c>
      <c r="V65" s="17">
        <v>247879.153786793</v>
      </c>
      <c r="W65" s="26">
        <v>-2371.549</v>
      </c>
      <c r="X65" s="27">
        <v>-0.502466622625383</v>
      </c>
      <c r="Y65" s="28">
        <v>-46</v>
      </c>
      <c r="Z65" s="29">
        <v>-3.1966643502432203E-2</v>
      </c>
      <c r="AA65" s="2">
        <v>0.79474476246874504</v>
      </c>
      <c r="AB65" s="2">
        <v>0.79949999999999999</v>
      </c>
      <c r="AC65">
        <v>1599</v>
      </c>
      <c r="AD65">
        <v>79.95</v>
      </c>
      <c r="AE65">
        <v>401</v>
      </c>
      <c r="AF65">
        <v>20.05</v>
      </c>
    </row>
    <row r="66" spans="1:32">
      <c r="F66" s="1"/>
      <c r="H66" s="3"/>
      <c r="I66" s="4"/>
      <c r="J66" s="3"/>
      <c r="K66" s="3"/>
      <c r="L66" s="3"/>
      <c r="M66" s="3"/>
      <c r="O66" s="1"/>
      <c r="Q66" s="3"/>
      <c r="R66" s="4"/>
      <c r="S66" s="3"/>
      <c r="T66" s="3"/>
      <c r="U66" s="3"/>
      <c r="V66" s="3"/>
      <c r="AA66" s="2"/>
      <c r="AB6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7"/>
  <sheetViews>
    <sheetView topLeftCell="C1" workbookViewId="0">
      <selection activeCell="R2" sqref="R2:W21"/>
    </sheetView>
  </sheetViews>
  <sheetFormatPr defaultRowHeight="15"/>
  <cols>
    <col min="1" max="1" width="18" customWidth="1"/>
    <col min="2" max="4" width="18.28515625" customWidth="1"/>
    <col min="18" max="18" width="16.42578125" bestFit="1" customWidth="1"/>
    <col min="22" max="22" width="15.5703125" bestFit="1" customWidth="1"/>
    <col min="23" max="23" width="17.5703125" bestFit="1" customWidth="1"/>
  </cols>
  <sheetData>
    <row r="1" spans="1:23">
      <c r="A1" s="50" t="s">
        <v>32</v>
      </c>
      <c r="B1" s="60" t="s">
        <v>69</v>
      </c>
      <c r="C1" s="60" t="s">
        <v>70</v>
      </c>
      <c r="D1" s="60" t="s">
        <v>71</v>
      </c>
    </row>
    <row r="2" spans="1:23" ht="15.75">
      <c r="A2" s="61" t="s">
        <v>36</v>
      </c>
      <c r="B2" s="62">
        <f>MIN(all__stats!AA2:AA16)</f>
        <v>0.63719696969696904</v>
      </c>
      <c r="C2" s="62">
        <f>MAX(all__stats!AA2:AA16)</f>
        <v>0.82813186813186801</v>
      </c>
      <c r="D2" s="63">
        <f>AVERAGE(all__stats!AA2:AA16)</f>
        <v>0.71369091038357313</v>
      </c>
      <c r="R2" s="64" t="s">
        <v>76</v>
      </c>
      <c r="S2" s="64" t="s">
        <v>54</v>
      </c>
      <c r="T2" s="64" t="s">
        <v>72</v>
      </c>
      <c r="U2" s="64" t="s">
        <v>73</v>
      </c>
      <c r="V2" s="64" t="s">
        <v>74</v>
      </c>
      <c r="W2" s="64" t="s">
        <v>75</v>
      </c>
    </row>
    <row r="3" spans="1:23" ht="15.75">
      <c r="A3" s="61" t="s">
        <v>40</v>
      </c>
      <c r="B3" s="62">
        <f>MIN(all__stats!AA19:AA33)</f>
        <v>0.60777576853526205</v>
      </c>
      <c r="C3" s="62">
        <f>MAX(all__stats!AA19:AA33)</f>
        <v>0.81169103313840096</v>
      </c>
      <c r="D3" s="63">
        <f>AVERAGE(all__stats!AA19:AA33)</f>
        <v>0.73534239555425074</v>
      </c>
      <c r="R3" s="67" t="str">
        <f>CONCATENATE(all__stats!A2,"-",all__stats!E2)</f>
        <v>10-100</v>
      </c>
      <c r="S3" s="67">
        <v>0.01</v>
      </c>
      <c r="T3" s="68">
        <f>all__stats!AA2</f>
        <v>0.746933333333333</v>
      </c>
      <c r="U3" s="68">
        <f>all__stats!AB2</f>
        <v>0.75</v>
      </c>
      <c r="V3" s="69">
        <f>all__stats!AD2/100</f>
        <v>0.75</v>
      </c>
      <c r="W3" s="69">
        <f>all__stats!AF2/100</f>
        <v>0.25</v>
      </c>
    </row>
    <row r="4" spans="1:23" ht="15.75">
      <c r="A4" s="61" t="s">
        <v>44</v>
      </c>
      <c r="B4" s="62">
        <f>MIN(all__stats!AA35:AA49)</f>
        <v>0.70164868283349702</v>
      </c>
      <c r="C4" s="62">
        <f>MAX(all__stats!AA35:AA49)</f>
        <v>0.89060395413109905</v>
      </c>
      <c r="D4" s="63">
        <f>AVERAGE(all__stats!AA35:AA49)</f>
        <v>0.80078208370400172</v>
      </c>
      <c r="R4" s="67" t="str">
        <f>CONCATENATE(all__stats!A3,"-",all__stats!E3)</f>
        <v>10-100</v>
      </c>
      <c r="S4" s="67">
        <v>0.01</v>
      </c>
      <c r="T4" s="68">
        <f>all__stats!AA3</f>
        <v>0.786904761904761</v>
      </c>
      <c r="U4" s="68">
        <f>all__stats!AB3</f>
        <v>0.77</v>
      </c>
      <c r="V4" s="69">
        <f>all__stats!AD3/100</f>
        <v>0.77</v>
      </c>
      <c r="W4" s="69">
        <f>all__stats!AF3/100</f>
        <v>0.23</v>
      </c>
    </row>
    <row r="5" spans="1:23" ht="15.75">
      <c r="A5" s="61" t="s">
        <v>48</v>
      </c>
      <c r="B5" s="62">
        <f>MIN(all__stats!AA51:AA65)</f>
        <v>0.78140496448988495</v>
      </c>
      <c r="C5" s="62">
        <f>MAX(all__stats!AA51:AA65)</f>
        <v>0.94355278740546</v>
      </c>
      <c r="D5" s="63">
        <f>AVERAGE(all__stats!AA51:AA65)</f>
        <v>0.86389558927540089</v>
      </c>
      <c r="R5" s="67" t="str">
        <f>CONCATENATE(all__stats!A4,"-",all__stats!E4)</f>
        <v>10-100</v>
      </c>
      <c r="S5" s="67">
        <v>0.01</v>
      </c>
      <c r="T5" s="68">
        <f>all__stats!AA4</f>
        <v>0.72754946727549397</v>
      </c>
      <c r="U5" s="68">
        <f>all__stats!AB4</f>
        <v>0.72</v>
      </c>
      <c r="V5" s="69">
        <f>all__stats!AD4/100</f>
        <v>0.72</v>
      </c>
      <c r="W5" s="69">
        <f>all__stats!AF4/100</f>
        <v>0.28000000000000003</v>
      </c>
    </row>
    <row r="6" spans="1:23">
      <c r="R6" s="67" t="str">
        <f>CONCATENATE(all__stats!A5,"-",all__stats!E5)</f>
        <v>10-100</v>
      </c>
      <c r="S6" s="67">
        <v>0.01</v>
      </c>
      <c r="T6" s="68">
        <f>all__stats!AA5</f>
        <v>0.68111888111888097</v>
      </c>
      <c r="U6" s="68">
        <f>all__stats!AB5</f>
        <v>0.7</v>
      </c>
      <c r="V6" s="69">
        <f>all__stats!AD5/100</f>
        <v>0.7</v>
      </c>
      <c r="W6" s="69">
        <f>all__stats!AF5/100</f>
        <v>0.3</v>
      </c>
    </row>
    <row r="7" spans="1:23">
      <c r="R7" s="67" t="str">
        <f>CONCATENATE(all__stats!A6,"-",all__stats!E6)</f>
        <v>10-100</v>
      </c>
      <c r="S7" s="67">
        <v>0.01</v>
      </c>
      <c r="T7" s="68">
        <f>all__stats!AA6</f>
        <v>0.70378737541528202</v>
      </c>
      <c r="U7" s="68">
        <f>all__stats!AB6</f>
        <v>0.74</v>
      </c>
      <c r="V7" s="69">
        <f>all__stats!AD6/100</f>
        <v>0.74</v>
      </c>
      <c r="W7" s="69">
        <f>all__stats!AF6/100</f>
        <v>0.26</v>
      </c>
    </row>
    <row r="8" spans="1:23">
      <c r="R8" s="67" t="str">
        <f>CONCATENATE(all__stats!A7,"-",all__stats!E7)</f>
        <v>10-100</v>
      </c>
      <c r="S8" s="67">
        <v>0.05</v>
      </c>
      <c r="T8" s="68">
        <f>all__stats!AA7</f>
        <v>0.73715415019762798</v>
      </c>
      <c r="U8" s="68">
        <f>all__stats!AB7</f>
        <v>0.75</v>
      </c>
      <c r="V8" s="69">
        <f>all__stats!AD7/100</f>
        <v>0.75</v>
      </c>
      <c r="W8" s="69">
        <f>all__stats!AF7/100</f>
        <v>0.25</v>
      </c>
    </row>
    <row r="9" spans="1:23">
      <c r="R9" s="67" t="str">
        <f>CONCATENATE(all__stats!A8,"-",all__stats!E8)</f>
        <v>10-100</v>
      </c>
      <c r="S9" s="67">
        <v>0.05</v>
      </c>
      <c r="T9" s="68">
        <f>all__stats!AA8</f>
        <v>0.82813186813186801</v>
      </c>
      <c r="U9" s="68">
        <f>all__stats!AB8</f>
        <v>0.77</v>
      </c>
      <c r="V9" s="69">
        <f>all__stats!AD8/100</f>
        <v>0.77</v>
      </c>
      <c r="W9" s="69">
        <f>all__stats!AF8/100</f>
        <v>0.23</v>
      </c>
    </row>
    <row r="10" spans="1:23">
      <c r="R10" s="67" t="str">
        <f>CONCATENATE(all__stats!A9,"-",all__stats!E9)</f>
        <v>10-100</v>
      </c>
      <c r="S10" s="67">
        <v>0.05</v>
      </c>
      <c r="T10" s="68">
        <f>all__stats!AA9</f>
        <v>0.70374396135265604</v>
      </c>
      <c r="U10" s="68">
        <f>all__stats!AB9</f>
        <v>0.65</v>
      </c>
      <c r="V10" s="69">
        <f>all__stats!AD9/100</f>
        <v>0.65</v>
      </c>
      <c r="W10" s="69">
        <f>all__stats!AF9/100</f>
        <v>0.35</v>
      </c>
    </row>
    <row r="11" spans="1:23">
      <c r="R11" s="67" t="str">
        <f>CONCATENATE(all__stats!A10,"-",all__stats!E10)</f>
        <v>10-100</v>
      </c>
      <c r="S11" s="67">
        <v>0.05</v>
      </c>
      <c r="T11" s="68">
        <f>all__stats!AA10</f>
        <v>0.671226080793763</v>
      </c>
      <c r="U11" s="68">
        <f>all__stats!AB10</f>
        <v>0.7</v>
      </c>
      <c r="V11" s="69">
        <f>all__stats!AD10/100</f>
        <v>0.7</v>
      </c>
      <c r="W11" s="69">
        <f>all__stats!AF10/100</f>
        <v>0.3</v>
      </c>
    </row>
    <row r="12" spans="1:23">
      <c r="R12" s="67" t="str">
        <f>CONCATENATE(all__stats!A11,"-",all__stats!E11)</f>
        <v>10-100</v>
      </c>
      <c r="S12" s="67">
        <v>0.05</v>
      </c>
      <c r="T12" s="68">
        <f>all__stats!AA11</f>
        <v>0.63719696969696904</v>
      </c>
      <c r="U12" s="68">
        <f>all__stats!AB11</f>
        <v>0.69</v>
      </c>
      <c r="V12" s="69">
        <f>all__stats!AD11/100</f>
        <v>0.69</v>
      </c>
      <c r="W12" s="69">
        <f>all__stats!AF11/100</f>
        <v>0.31</v>
      </c>
    </row>
    <row r="13" spans="1:23">
      <c r="R13" s="67" t="str">
        <f>CONCATENATE(all__stats!A12,"-",all__stats!E12)</f>
        <v>10-100</v>
      </c>
      <c r="S13" s="67">
        <v>0.1</v>
      </c>
      <c r="T13" s="68">
        <f>all__stats!AA12</f>
        <v>0.72649999999999904</v>
      </c>
      <c r="U13" s="68">
        <f>all__stats!AB12</f>
        <v>0.74</v>
      </c>
      <c r="V13" s="69">
        <f>all__stats!AD12/100</f>
        <v>0.74</v>
      </c>
      <c r="W13" s="69">
        <f>all__stats!AF12/100</f>
        <v>0.26</v>
      </c>
    </row>
    <row r="14" spans="1:23">
      <c r="R14" s="67" t="str">
        <f>CONCATENATE(all__stats!A13,"-",all__stats!E13)</f>
        <v>10-100</v>
      </c>
      <c r="S14" s="67">
        <v>0.1</v>
      </c>
      <c r="T14" s="68">
        <f>all__stats!AA13</f>
        <v>0.686619915848527</v>
      </c>
      <c r="U14" s="68">
        <f>all__stats!AB13</f>
        <v>0.68</v>
      </c>
      <c r="V14" s="69">
        <f>all__stats!AD13/100</f>
        <v>0.68</v>
      </c>
      <c r="W14" s="69">
        <f>all__stats!AF13/100</f>
        <v>0.32</v>
      </c>
    </row>
    <row r="15" spans="1:23">
      <c r="R15" s="67" t="str">
        <f>CONCATENATE(all__stats!A14,"-",all__stats!E14)</f>
        <v>10-100</v>
      </c>
      <c r="S15" s="67">
        <v>0.1</v>
      </c>
      <c r="T15" s="68">
        <f>all__stats!AA14</f>
        <v>0.70974999999999999</v>
      </c>
      <c r="U15" s="68">
        <f>all__stats!AB14</f>
        <v>0.73</v>
      </c>
      <c r="V15" s="69">
        <f>all__stats!AD14/100</f>
        <v>0.73</v>
      </c>
      <c r="W15" s="69">
        <f>all__stats!AF14/100</f>
        <v>0.27</v>
      </c>
    </row>
    <row r="16" spans="1:23">
      <c r="R16" s="67" t="str">
        <f>CONCATENATE(all__stats!A15,"-",all__stats!E15)</f>
        <v>10-100</v>
      </c>
      <c r="S16" s="67">
        <v>0.1</v>
      </c>
      <c r="T16" s="68">
        <f>all__stats!AA15</f>
        <v>0.68260797342192603</v>
      </c>
      <c r="U16" s="68">
        <f>all__stats!AB15</f>
        <v>0.71</v>
      </c>
      <c r="V16" s="69">
        <f>all__stats!AD15/100</f>
        <v>0.71</v>
      </c>
      <c r="W16" s="69">
        <f>all__stats!AF15/100</f>
        <v>0.28999999999999998</v>
      </c>
    </row>
    <row r="17" spans="18:23">
      <c r="R17" s="67" t="str">
        <f>CONCATENATE(all__stats!A16,"-",all__stats!E16)</f>
        <v>10-100</v>
      </c>
      <c r="S17" s="67">
        <v>0.1</v>
      </c>
      <c r="T17" s="68">
        <f>all__stats!AA16</f>
        <v>0.67613891726251196</v>
      </c>
      <c r="U17" s="68">
        <f>all__stats!AB16</f>
        <v>0.69</v>
      </c>
      <c r="V17" s="69">
        <f>all__stats!AD16/100</f>
        <v>0.69</v>
      </c>
      <c r="W17" s="69">
        <f>all__stats!AF16/100</f>
        <v>0.31</v>
      </c>
    </row>
    <row r="18" spans="18:23">
      <c r="S18" s="65" t="s">
        <v>77</v>
      </c>
      <c r="T18" s="66">
        <f>MIN(T$3:T$17)</f>
        <v>0.63719696969696904</v>
      </c>
      <c r="U18" s="66">
        <f t="shared" ref="U18:W18" si="0">MIN(U$3:U$17)</f>
        <v>0.65</v>
      </c>
      <c r="V18" s="70">
        <f t="shared" si="0"/>
        <v>0.65</v>
      </c>
      <c r="W18" s="70">
        <f t="shared" si="0"/>
        <v>0.23</v>
      </c>
    </row>
    <row r="19" spans="18:23">
      <c r="S19" s="65" t="s">
        <v>78</v>
      </c>
      <c r="T19" s="66">
        <f>MAX(T$3:T$17)</f>
        <v>0.82813186813186801</v>
      </c>
      <c r="U19" s="66">
        <f t="shared" ref="U19:W19" si="1">MAX(U$3:U$17)</f>
        <v>0.77</v>
      </c>
      <c r="V19" s="70">
        <f t="shared" si="1"/>
        <v>0.77</v>
      </c>
      <c r="W19" s="70">
        <f t="shared" si="1"/>
        <v>0.35</v>
      </c>
    </row>
    <row r="20" spans="18:23">
      <c r="S20" s="65" t="s">
        <v>79</v>
      </c>
      <c r="T20" s="66">
        <f>AVERAGE(T$3:T$17)</f>
        <v>0.71369091038357313</v>
      </c>
      <c r="U20" s="66">
        <f t="shared" ref="U20:W20" si="2">AVERAGE(U$3:U$17)</f>
        <v>0.71933333333333338</v>
      </c>
      <c r="V20" s="70">
        <f t="shared" si="2"/>
        <v>0.71933333333333338</v>
      </c>
      <c r="W20" s="70">
        <f t="shared" si="2"/>
        <v>0.28066666666666662</v>
      </c>
    </row>
    <row r="21" spans="18:23">
      <c r="S21" s="65" t="s">
        <v>80</v>
      </c>
      <c r="T21" s="66">
        <f>STDEV(T$3:T$17)</f>
        <v>4.8185600863780757E-2</v>
      </c>
      <c r="U21" s="66">
        <f t="shared" ref="U21:W21" si="3">STDEV(U$3:U$17)</f>
        <v>3.4737107920299215E-2</v>
      </c>
      <c r="V21" s="70">
        <f t="shared" si="3"/>
        <v>3.4737107920299215E-2</v>
      </c>
      <c r="W21" s="70">
        <f t="shared" si="3"/>
        <v>3.4737107920301956E-2</v>
      </c>
    </row>
    <row r="23" spans="18:23">
      <c r="R23" s="64" t="s">
        <v>76</v>
      </c>
      <c r="S23" s="64" t="s">
        <v>54</v>
      </c>
      <c r="T23" s="64" t="s">
        <v>72</v>
      </c>
      <c r="U23" s="64" t="s">
        <v>73</v>
      </c>
      <c r="V23" s="64" t="s">
        <v>74</v>
      </c>
      <c r="W23" s="64" t="s">
        <v>75</v>
      </c>
    </row>
    <row r="24" spans="18:23">
      <c r="R24" s="67" t="str">
        <f>CONCATENATE(all__stats!A19,"-",all__stats!E19)</f>
        <v>20-200</v>
      </c>
      <c r="S24" s="67">
        <v>0.01</v>
      </c>
      <c r="T24" s="68">
        <f>all__stats!AA19</f>
        <v>0.78413625304136203</v>
      </c>
      <c r="U24" s="68">
        <f>all__stats!AB19</f>
        <v>0.78500000000000003</v>
      </c>
      <c r="V24" s="69">
        <f>all__stats!AD19/100</f>
        <v>0.78500000000000003</v>
      </c>
      <c r="W24" s="69">
        <f>all__stats!AF19/100</f>
        <v>0.215</v>
      </c>
    </row>
    <row r="25" spans="18:23">
      <c r="R25" s="67" t="str">
        <f>CONCATENATE(all__stats!A20,"-",all__stats!E20)</f>
        <v>20-200</v>
      </c>
      <c r="S25" s="67">
        <v>0.01</v>
      </c>
      <c r="T25" s="68">
        <f>all__stats!AA20</f>
        <v>0.74777617502103599</v>
      </c>
      <c r="U25" s="68">
        <f>all__stats!AB20</f>
        <v>0.75</v>
      </c>
      <c r="V25" s="69">
        <f>all__stats!AD20/100</f>
        <v>0.75</v>
      </c>
      <c r="W25" s="69">
        <f>all__stats!AF20/100</f>
        <v>0.25</v>
      </c>
    </row>
    <row r="26" spans="18:23">
      <c r="R26" s="67" t="str">
        <f>CONCATENATE(all__stats!A21,"-",all__stats!E21)</f>
        <v>20-200</v>
      </c>
      <c r="S26" s="67">
        <v>0.01</v>
      </c>
      <c r="T26" s="68">
        <f>all__stats!AA21</f>
        <v>0.81169103313840096</v>
      </c>
      <c r="U26" s="68">
        <f>all__stats!AB21</f>
        <v>0.81499999999999995</v>
      </c>
      <c r="V26" s="69">
        <f>all__stats!AD21/100</f>
        <v>0.81499999999999995</v>
      </c>
      <c r="W26" s="69">
        <f>all__stats!AF21/100</f>
        <v>0.185</v>
      </c>
    </row>
    <row r="27" spans="18:23">
      <c r="R27" s="67" t="str">
        <f>CONCATENATE(all__stats!A22,"-",all__stats!E22)</f>
        <v>20-200</v>
      </c>
      <c r="S27" s="67">
        <v>0.01</v>
      </c>
      <c r="T27" s="68">
        <f>all__stats!AA22</f>
        <v>0.75093805704099803</v>
      </c>
      <c r="U27" s="68">
        <f>all__stats!AB22</f>
        <v>0.745</v>
      </c>
      <c r="V27" s="69">
        <f>all__stats!AD22/100</f>
        <v>0.745</v>
      </c>
      <c r="W27" s="69">
        <f>all__stats!AF22/100</f>
        <v>0.255</v>
      </c>
    </row>
    <row r="28" spans="18:23">
      <c r="R28" s="67" t="str">
        <f>CONCATENATE(all__stats!A23,"-",all__stats!E23)</f>
        <v>20-200</v>
      </c>
      <c r="S28" s="67">
        <v>0.01</v>
      </c>
      <c r="T28" s="68">
        <f>all__stats!AA23</f>
        <v>0.79713261648745504</v>
      </c>
      <c r="U28" s="68">
        <f>all__stats!AB23</f>
        <v>0.8</v>
      </c>
      <c r="V28" s="69">
        <f>all__stats!AD23/100</f>
        <v>0.8</v>
      </c>
      <c r="W28" s="69">
        <f>all__stats!AF23/100</f>
        <v>0.2</v>
      </c>
    </row>
    <row r="29" spans="18:23">
      <c r="R29" s="67" t="str">
        <f>CONCATENATE(all__stats!A24,"-",all__stats!E24)</f>
        <v>20-200</v>
      </c>
      <c r="S29" s="67">
        <v>0.05</v>
      </c>
      <c r="T29" s="68">
        <f>all__stats!AA24</f>
        <v>0.79579550883898698</v>
      </c>
      <c r="U29" s="68">
        <f>all__stats!AB24</f>
        <v>0.8</v>
      </c>
      <c r="V29" s="69">
        <f>all__stats!AD24/100</f>
        <v>0.8</v>
      </c>
      <c r="W29" s="69">
        <f>all__stats!AF24/100</f>
        <v>0.2</v>
      </c>
    </row>
    <row r="30" spans="18:23">
      <c r="R30" s="67" t="str">
        <f>CONCATENATE(all__stats!A25,"-",all__stats!E25)</f>
        <v>20-200</v>
      </c>
      <c r="S30" s="67">
        <v>0.05</v>
      </c>
      <c r="T30" s="68">
        <f>all__stats!AA25</f>
        <v>0.71851751043367795</v>
      </c>
      <c r="U30" s="68">
        <f>all__stats!AB25</f>
        <v>0.745</v>
      </c>
      <c r="V30" s="69">
        <f>all__stats!AD25/100</f>
        <v>0.745</v>
      </c>
      <c r="W30" s="69">
        <f>all__stats!AF25/100</f>
        <v>0.255</v>
      </c>
    </row>
    <row r="31" spans="18:23">
      <c r="R31" s="67" t="str">
        <f>CONCATENATE(all__stats!A26,"-",all__stats!E26)</f>
        <v>20-200</v>
      </c>
      <c r="S31" s="67">
        <v>0.05</v>
      </c>
      <c r="T31" s="68">
        <f>all__stats!AA26</f>
        <v>0.68279999999999996</v>
      </c>
      <c r="U31" s="68">
        <f>all__stats!AB26</f>
        <v>0.69</v>
      </c>
      <c r="V31" s="69">
        <f>all__stats!AD26/100</f>
        <v>0.69</v>
      </c>
      <c r="W31" s="69">
        <f>all__stats!AF26/100</f>
        <v>0.31</v>
      </c>
    </row>
    <row r="32" spans="18:23">
      <c r="R32" s="67" t="str">
        <f>CONCATENATE(all__stats!A27,"-",all__stats!E27)</f>
        <v>20-200</v>
      </c>
      <c r="S32" s="67">
        <v>0.05</v>
      </c>
      <c r="T32" s="68">
        <f>all__stats!AA27</f>
        <v>0.750852743782076</v>
      </c>
      <c r="U32" s="68">
        <f>all__stats!AB27</f>
        <v>0.755</v>
      </c>
      <c r="V32" s="69">
        <f>all__stats!AD27/100</f>
        <v>0.755</v>
      </c>
      <c r="W32" s="69">
        <f>all__stats!AF27/100</f>
        <v>0.245</v>
      </c>
    </row>
    <row r="33" spans="18:23">
      <c r="R33" s="67" t="str">
        <f>CONCATENATE(all__stats!A28,"-",all__stats!E28)</f>
        <v>20-200</v>
      </c>
      <c r="S33" s="67">
        <v>0.05</v>
      </c>
      <c r="T33" s="68">
        <f>all__stats!AA28</f>
        <v>0.75425438596491201</v>
      </c>
      <c r="U33" s="68">
        <f>all__stats!AB28</f>
        <v>0.76</v>
      </c>
      <c r="V33" s="69">
        <f>all__stats!AD28/100</f>
        <v>0.76</v>
      </c>
      <c r="W33" s="69">
        <f>all__stats!AF28/100</f>
        <v>0.24</v>
      </c>
    </row>
    <row r="34" spans="18:23">
      <c r="R34" s="67" t="str">
        <f>CONCATENATE(all__stats!A29,"-",all__stats!E29)</f>
        <v>20-200</v>
      </c>
      <c r="S34" s="67">
        <v>0.1</v>
      </c>
      <c r="T34" s="68">
        <f>all__stats!AA29</f>
        <v>0.74979166666666597</v>
      </c>
      <c r="U34" s="68">
        <f>all__stats!AB29</f>
        <v>0.72499999999999998</v>
      </c>
      <c r="V34" s="69">
        <f>all__stats!AD29/100</f>
        <v>0.72499999999999998</v>
      </c>
      <c r="W34" s="69">
        <f>all__stats!AF29/100</f>
        <v>0.27500000000000002</v>
      </c>
    </row>
    <row r="35" spans="18:23">
      <c r="R35" s="67" t="str">
        <f>CONCATENATE(all__stats!A30,"-",all__stats!E30)</f>
        <v>20-200</v>
      </c>
      <c r="S35" s="67">
        <v>0.1</v>
      </c>
      <c r="T35" s="68">
        <f>all__stats!AA30</f>
        <v>0.73391705069124402</v>
      </c>
      <c r="U35" s="68">
        <f>all__stats!AB30</f>
        <v>0.74</v>
      </c>
      <c r="V35" s="69">
        <f>all__stats!AD30/100</f>
        <v>0.74</v>
      </c>
      <c r="W35" s="69">
        <f>all__stats!AF30/100</f>
        <v>0.26</v>
      </c>
    </row>
    <row r="36" spans="18:23">
      <c r="R36" s="67" t="str">
        <f>CONCATENATE(all__stats!A31,"-",all__stats!E31)</f>
        <v>20-200</v>
      </c>
      <c r="S36" s="67">
        <v>0.1</v>
      </c>
      <c r="T36" s="68">
        <f>all__stats!AA31</f>
        <v>0.68874089363768798</v>
      </c>
      <c r="U36" s="68">
        <f>all__stats!AB31</f>
        <v>0.69499999999999995</v>
      </c>
      <c r="V36" s="69">
        <f>all__stats!AD31/100</f>
        <v>0.69499999999999995</v>
      </c>
      <c r="W36" s="69">
        <f>all__stats!AF31/100</f>
        <v>0.30499999999999999</v>
      </c>
    </row>
    <row r="37" spans="18:23">
      <c r="R37" s="67" t="str">
        <f>CONCATENATE(all__stats!A32,"-",all__stats!E32)</f>
        <v>20-200</v>
      </c>
      <c r="S37" s="67">
        <v>0.1</v>
      </c>
      <c r="T37" s="68">
        <f>all__stats!AA32</f>
        <v>0.65601627003399698</v>
      </c>
      <c r="U37" s="68">
        <f>all__stats!AB32</f>
        <v>0.66500000000000004</v>
      </c>
      <c r="V37" s="69">
        <f>all__stats!AD32/100</f>
        <v>0.66500000000000004</v>
      </c>
      <c r="W37" s="69">
        <f>all__stats!AF32/100</f>
        <v>0.33500000000000002</v>
      </c>
    </row>
    <row r="38" spans="18:23">
      <c r="R38" s="67" t="str">
        <f>CONCATENATE(all__stats!A33,"-",all__stats!E33)</f>
        <v>20-200</v>
      </c>
      <c r="S38" s="67">
        <v>0.1</v>
      </c>
      <c r="T38" s="68">
        <f>all__stats!AA33</f>
        <v>0.60777576853526205</v>
      </c>
      <c r="U38" s="68">
        <f>all__stats!AB33</f>
        <v>0.64</v>
      </c>
      <c r="V38" s="69">
        <f>all__stats!AD33/100</f>
        <v>0.64</v>
      </c>
      <c r="W38" s="69">
        <f>all__stats!AF33/100</f>
        <v>0.36</v>
      </c>
    </row>
    <row r="39" spans="18:23">
      <c r="S39" s="65" t="s">
        <v>77</v>
      </c>
      <c r="T39" s="66">
        <f>MIN(T$24:T$38)</f>
        <v>0.60777576853526205</v>
      </c>
      <c r="U39" s="66">
        <f t="shared" ref="U39:W39" si="4">MIN(U$24:U$38)</f>
        <v>0.64</v>
      </c>
      <c r="V39" s="70">
        <f t="shared" si="4"/>
        <v>0.64</v>
      </c>
      <c r="W39" s="70">
        <f t="shared" si="4"/>
        <v>0.185</v>
      </c>
    </row>
    <row r="40" spans="18:23">
      <c r="S40" s="65" t="s">
        <v>78</v>
      </c>
      <c r="T40" s="66">
        <f>MAX(T$24:T$38)</f>
        <v>0.81169103313840096</v>
      </c>
      <c r="U40" s="66">
        <f t="shared" ref="U40:W40" si="5">MAX(U$24:U$38)</f>
        <v>0.81499999999999995</v>
      </c>
      <c r="V40" s="70">
        <f t="shared" si="5"/>
        <v>0.81499999999999995</v>
      </c>
      <c r="W40" s="70">
        <f t="shared" si="5"/>
        <v>0.36</v>
      </c>
    </row>
    <row r="41" spans="18:23">
      <c r="S41" s="65" t="s">
        <v>79</v>
      </c>
      <c r="T41" s="66">
        <f>AVERAGE(T$24:T$38)</f>
        <v>0.73534239555425074</v>
      </c>
      <c r="U41" s="66">
        <f t="shared" ref="U41:W41" si="6">AVERAGE(U$24:U$38)</f>
        <v>0.74066666666666692</v>
      </c>
      <c r="V41" s="70">
        <f t="shared" si="6"/>
        <v>0.74066666666666692</v>
      </c>
      <c r="W41" s="70">
        <f t="shared" si="6"/>
        <v>0.25933333333333336</v>
      </c>
    </row>
    <row r="42" spans="18:23">
      <c r="S42" s="65" t="s">
        <v>80</v>
      </c>
      <c r="T42" s="66">
        <f>STDEV(T$24:T$38)</f>
        <v>5.6486910458589557E-2</v>
      </c>
      <c r="U42" s="66">
        <f t="shared" ref="U42:W42" si="7">STDEV(U$24:U$38)</f>
        <v>5.070455976489719E-2</v>
      </c>
      <c r="V42" s="70">
        <f t="shared" si="7"/>
        <v>5.070455976489719E-2</v>
      </c>
      <c r="W42" s="70">
        <f t="shared" si="7"/>
        <v>5.070455976490048E-2</v>
      </c>
    </row>
    <row r="45" spans="18:23">
      <c r="R45" s="64" t="s">
        <v>76</v>
      </c>
      <c r="S45" s="64" t="s">
        <v>54</v>
      </c>
      <c r="T45" s="64" t="s">
        <v>72</v>
      </c>
      <c r="U45" s="64" t="s">
        <v>73</v>
      </c>
      <c r="V45" s="64" t="s">
        <v>74</v>
      </c>
      <c r="W45" s="64" t="s">
        <v>75</v>
      </c>
    </row>
    <row r="46" spans="18:23">
      <c r="R46" s="67" t="str">
        <f>CONCATENATE(all__stats!A35,"-",all__stats!E35)</f>
        <v>100-1000</v>
      </c>
      <c r="S46" s="67">
        <v>0.01</v>
      </c>
      <c r="T46" s="68">
        <f>all__stats!AA35</f>
        <v>0.89060395413109905</v>
      </c>
      <c r="U46" s="68">
        <f>all__stats!AB35</f>
        <v>0.88900000000000001</v>
      </c>
      <c r="V46" s="69">
        <f>all__stats!AD35/100</f>
        <v>0.88900000000000001</v>
      </c>
      <c r="W46" s="69">
        <f>all__stats!AF35/100</f>
        <v>0.111</v>
      </c>
    </row>
    <row r="47" spans="18:23">
      <c r="R47" s="67" t="str">
        <f>CONCATENATE(all__stats!A36,"-",all__stats!E36)</f>
        <v>100-1000</v>
      </c>
      <c r="S47" s="67">
        <v>0.01</v>
      </c>
      <c r="T47" s="68">
        <f>all__stats!AA36</f>
        <v>0.88969472869410804</v>
      </c>
      <c r="U47" s="68">
        <f>all__stats!AB36</f>
        <v>0.88800000000000001</v>
      </c>
      <c r="V47" s="69">
        <f>all__stats!AD36/100</f>
        <v>0.88800000000000001</v>
      </c>
      <c r="W47" s="69">
        <f>all__stats!AF36/100</f>
        <v>0.11199999999999999</v>
      </c>
    </row>
    <row r="48" spans="18:23">
      <c r="R48" s="67" t="str">
        <f>CONCATENATE(all__stats!A37,"-",all__stats!E37)</f>
        <v>100-1000</v>
      </c>
      <c r="S48" s="67">
        <v>0.01</v>
      </c>
      <c r="T48" s="68">
        <f>all__stats!AA37</f>
        <v>0.87778005309063301</v>
      </c>
      <c r="U48" s="68">
        <f>all__stats!AB37</f>
        <v>0.86599999999999999</v>
      </c>
      <c r="V48" s="69">
        <f>all__stats!AD37/100</f>
        <v>0.86599999999999999</v>
      </c>
      <c r="W48" s="69">
        <f>all__stats!AF37/100</f>
        <v>0.13400000000000001</v>
      </c>
    </row>
    <row r="49" spans="18:23">
      <c r="R49" s="67" t="str">
        <f>CONCATENATE(all__stats!A38,"-",all__stats!E38)</f>
        <v>100-1000</v>
      </c>
      <c r="S49" s="67">
        <v>0.01</v>
      </c>
      <c r="T49" s="68">
        <f>all__stats!AA38</f>
        <v>0.88481572739187397</v>
      </c>
      <c r="U49" s="68">
        <f>all__stats!AB38</f>
        <v>0.88400000000000001</v>
      </c>
      <c r="V49" s="69">
        <f>all__stats!AD38/100</f>
        <v>0.88400000000000001</v>
      </c>
      <c r="W49" s="69">
        <f>all__stats!AF38/100</f>
        <v>0.11599999999999999</v>
      </c>
    </row>
    <row r="50" spans="18:23">
      <c r="R50" s="67" t="str">
        <f>CONCATENATE(all__stats!A39,"-",all__stats!E39)</f>
        <v>100-1000</v>
      </c>
      <c r="S50" s="67">
        <v>0.01</v>
      </c>
      <c r="T50" s="68">
        <f>all__stats!AA39</f>
        <v>0.88169691558441499</v>
      </c>
      <c r="U50" s="68">
        <f>all__stats!AB39</f>
        <v>0.88100000000000001</v>
      </c>
      <c r="V50" s="69">
        <f>all__stats!AD39/100</f>
        <v>0.88099999999999989</v>
      </c>
      <c r="W50" s="69">
        <f>all__stats!AF39/100</f>
        <v>0.11900000000000001</v>
      </c>
    </row>
    <row r="51" spans="18:23">
      <c r="R51" s="67" t="str">
        <f>CONCATENATE(all__stats!A40,"-",all__stats!E40)</f>
        <v>100-1000</v>
      </c>
      <c r="S51" s="67">
        <v>0.05</v>
      </c>
      <c r="T51" s="68">
        <f>all__stats!AA40</f>
        <v>0.79826838841183101</v>
      </c>
      <c r="U51" s="68">
        <f>all__stats!AB40</f>
        <v>0.80500000000000005</v>
      </c>
      <c r="V51" s="69">
        <f>all__stats!AD40/100</f>
        <v>0.80500000000000005</v>
      </c>
      <c r="W51" s="69">
        <f>all__stats!AF40/100</f>
        <v>0.19500000000000001</v>
      </c>
    </row>
    <row r="52" spans="18:23">
      <c r="R52" s="67" t="str">
        <f>CONCATENATE(all__stats!A41,"-",all__stats!E41)</f>
        <v>100-1000</v>
      </c>
      <c r="S52" s="67">
        <v>0.05</v>
      </c>
      <c r="T52" s="68">
        <f>all__stats!AA41</f>
        <v>0.80981707142827897</v>
      </c>
      <c r="U52" s="68">
        <f>all__stats!AB41</f>
        <v>0.76400000000000001</v>
      </c>
      <c r="V52" s="69">
        <f>all__stats!AD41/100</f>
        <v>0.76400000000000001</v>
      </c>
      <c r="W52" s="69">
        <f>all__stats!AF41/100</f>
        <v>0.23600000000000002</v>
      </c>
    </row>
    <row r="53" spans="18:23">
      <c r="R53" s="67" t="str">
        <f>CONCATENATE(all__stats!A42,"-",all__stats!E42)</f>
        <v>100-1000</v>
      </c>
      <c r="S53" s="67">
        <v>0.05</v>
      </c>
      <c r="T53" s="68">
        <f>all__stats!AA42</f>
        <v>0.75994085483249896</v>
      </c>
      <c r="U53" s="68">
        <f>all__stats!AB42</f>
        <v>0.76700000000000002</v>
      </c>
      <c r="V53" s="69">
        <f>all__stats!AD42/100</f>
        <v>0.76700000000000002</v>
      </c>
      <c r="W53" s="69">
        <f>all__stats!AF42/100</f>
        <v>0.23300000000000001</v>
      </c>
    </row>
    <row r="54" spans="18:23">
      <c r="R54" s="67" t="str">
        <f>CONCATENATE(all__stats!A43,"-",all__stats!E43)</f>
        <v>100-1000</v>
      </c>
      <c r="S54" s="67">
        <v>0.05</v>
      </c>
      <c r="T54" s="68">
        <f>all__stats!AA43</f>
        <v>0.72662452777824904</v>
      </c>
      <c r="U54" s="68">
        <f>all__stats!AB43</f>
        <v>0.74</v>
      </c>
      <c r="V54" s="69">
        <f>all__stats!AD43/100</f>
        <v>0.74</v>
      </c>
      <c r="W54" s="69">
        <f>all__stats!AF43/100</f>
        <v>0.26</v>
      </c>
    </row>
    <row r="55" spans="18:23">
      <c r="R55" s="67" t="str">
        <f>CONCATENATE(all__stats!A44,"-",all__stats!E44)</f>
        <v>100-1000</v>
      </c>
      <c r="S55" s="67">
        <v>0.05</v>
      </c>
      <c r="T55" s="68">
        <f>all__stats!AA44</f>
        <v>0.80200000000000005</v>
      </c>
      <c r="U55" s="68">
        <f>all__stats!AB44</f>
        <v>0.80200000000000005</v>
      </c>
      <c r="V55" s="69">
        <f>all__stats!AD44/100</f>
        <v>0.80200000000000005</v>
      </c>
      <c r="W55" s="69">
        <f>all__stats!AF44/100</f>
        <v>0.19800000000000001</v>
      </c>
    </row>
    <row r="56" spans="18:23">
      <c r="R56" s="67" t="str">
        <f>CONCATENATE(all__stats!A45,"-",all__stats!E45)</f>
        <v>100-1000</v>
      </c>
      <c r="S56" s="67">
        <v>0.1</v>
      </c>
      <c r="T56" s="68">
        <f>all__stats!AA45</f>
        <v>0.76291276049267398</v>
      </c>
      <c r="U56" s="68">
        <f>all__stats!AB45</f>
        <v>0.78900000000000003</v>
      </c>
      <c r="V56" s="69">
        <f>all__stats!AD45/100</f>
        <v>0.78900000000000003</v>
      </c>
      <c r="W56" s="69">
        <f>all__stats!AF45/100</f>
        <v>0.21100000000000002</v>
      </c>
    </row>
    <row r="57" spans="18:23">
      <c r="R57" s="67" t="str">
        <f>CONCATENATE(all__stats!A46,"-",all__stats!E46)</f>
        <v>100-1000</v>
      </c>
      <c r="S57" s="67">
        <v>0.1</v>
      </c>
      <c r="T57" s="68">
        <f>all__stats!AA46</f>
        <v>0.73817359855334497</v>
      </c>
      <c r="U57" s="68">
        <f>all__stats!AB46</f>
        <v>0.75</v>
      </c>
      <c r="V57" s="69">
        <f>all__stats!AD46/100</f>
        <v>0.75</v>
      </c>
      <c r="W57" s="69">
        <f>all__stats!AF46/100</f>
        <v>0.25</v>
      </c>
    </row>
    <row r="58" spans="18:23">
      <c r="R58" s="67" t="str">
        <f>CONCATENATE(all__stats!A47,"-",all__stats!E47)</f>
        <v>100-1000</v>
      </c>
      <c r="S58" s="67">
        <v>0.1</v>
      </c>
      <c r="T58" s="68">
        <f>all__stats!AA47</f>
        <v>0.73568256376609498</v>
      </c>
      <c r="U58" s="68">
        <f>all__stats!AB47</f>
        <v>0.755</v>
      </c>
      <c r="V58" s="69">
        <f>all__stats!AD47/100</f>
        <v>0.755</v>
      </c>
      <c r="W58" s="69">
        <f>all__stats!AF47/100</f>
        <v>0.245</v>
      </c>
    </row>
    <row r="59" spans="18:23">
      <c r="R59" s="67" t="str">
        <f>CONCATENATE(all__stats!A48,"-",all__stats!E48)</f>
        <v>100-1000</v>
      </c>
      <c r="S59" s="67">
        <v>0.1</v>
      </c>
      <c r="T59" s="68">
        <f>all__stats!AA48</f>
        <v>0.75207142857142795</v>
      </c>
      <c r="U59" s="68">
        <f>all__stats!AB48</f>
        <v>0.77400000000000002</v>
      </c>
      <c r="V59" s="69">
        <f>all__stats!AD48/100</f>
        <v>0.77400000000000002</v>
      </c>
      <c r="W59" s="69">
        <f>all__stats!AF48/100</f>
        <v>0.22600000000000001</v>
      </c>
    </row>
    <row r="60" spans="18:23">
      <c r="R60" s="67" t="str">
        <f>CONCATENATE(all__stats!A49,"-",all__stats!E49)</f>
        <v>100-1000</v>
      </c>
      <c r="S60" s="67">
        <v>0.1</v>
      </c>
      <c r="T60" s="68">
        <f>all__stats!AA49</f>
        <v>0.70164868283349702</v>
      </c>
      <c r="U60" s="68">
        <f>all__stats!AB49</f>
        <v>0.72399999999999998</v>
      </c>
      <c r="V60" s="69">
        <f>all__stats!AD49/100</f>
        <v>0.72400000000000009</v>
      </c>
      <c r="W60" s="69">
        <f>all__stats!AF49/100</f>
        <v>0.27600000000000002</v>
      </c>
    </row>
    <row r="61" spans="18:23">
      <c r="S61" s="65" t="s">
        <v>77</v>
      </c>
      <c r="T61" s="66">
        <f>MIN(T$46:T$60)</f>
        <v>0.70164868283349702</v>
      </c>
      <c r="U61" s="66">
        <f t="shared" ref="U61:W61" si="8">MIN(U$46:U$60)</f>
        <v>0.72399999999999998</v>
      </c>
      <c r="V61" s="70">
        <f t="shared" si="8"/>
        <v>0.72400000000000009</v>
      </c>
      <c r="W61" s="70">
        <f t="shared" si="8"/>
        <v>0.111</v>
      </c>
    </row>
    <row r="62" spans="18:23">
      <c r="S62" s="65" t="s">
        <v>78</v>
      </c>
      <c r="T62" s="66">
        <f>MAX(T$46:T$60)</f>
        <v>0.89060395413109905</v>
      </c>
      <c r="U62" s="66">
        <f t="shared" ref="U62:W62" si="9">MAX(U$46:U$60)</f>
        <v>0.88900000000000001</v>
      </c>
      <c r="V62" s="70">
        <f t="shared" si="9"/>
        <v>0.88900000000000001</v>
      </c>
      <c r="W62" s="70">
        <f t="shared" si="9"/>
        <v>0.27600000000000002</v>
      </c>
    </row>
    <row r="63" spans="18:23">
      <c r="S63" s="65" t="s">
        <v>79</v>
      </c>
      <c r="T63" s="66">
        <f>AVERAGE(T$46:T$60)</f>
        <v>0.80078208370400172</v>
      </c>
      <c r="U63" s="66">
        <f t="shared" ref="U63:W63" si="10">AVERAGE(U$46:U$60)</f>
        <v>0.80520000000000025</v>
      </c>
      <c r="V63" s="70">
        <f t="shared" si="10"/>
        <v>0.80520000000000025</v>
      </c>
      <c r="W63" s="70">
        <f t="shared" si="10"/>
        <v>0.19479999999999997</v>
      </c>
    </row>
    <row r="64" spans="18:23">
      <c r="S64" s="65" t="s">
        <v>80</v>
      </c>
      <c r="T64" s="66">
        <f>STDEV(T$46:T$60)</f>
        <v>6.7907381321139965E-2</v>
      </c>
      <c r="U64" s="66">
        <f t="shared" ref="U64:W64" si="11">STDEV(U$46:U$60)</f>
        <v>5.996689562940815E-2</v>
      </c>
      <c r="V64" s="70">
        <f t="shared" si="11"/>
        <v>5.996689562940815E-2</v>
      </c>
      <c r="W64" s="70">
        <f t="shared" si="11"/>
        <v>5.9966895629410266E-2</v>
      </c>
    </row>
    <row r="65" spans="18:23">
      <c r="S65" s="71"/>
      <c r="T65" s="72"/>
      <c r="U65" s="72"/>
      <c r="V65" s="73"/>
      <c r="W65" s="73"/>
    </row>
    <row r="67" spans="18:23">
      <c r="R67" s="64" t="s">
        <v>76</v>
      </c>
      <c r="S67" s="64" t="s">
        <v>54</v>
      </c>
      <c r="T67" s="64" t="s">
        <v>72</v>
      </c>
      <c r="U67" s="64" t="s">
        <v>73</v>
      </c>
      <c r="V67" s="64" t="s">
        <v>74</v>
      </c>
      <c r="W67" s="64" t="s">
        <v>75</v>
      </c>
    </row>
    <row r="68" spans="18:23">
      <c r="R68" s="67" t="str">
        <f>CONCATENATE(all__stats!A51,"-",all__stats!E51)</f>
        <v>200-2000</v>
      </c>
      <c r="S68" s="67">
        <v>0.01</v>
      </c>
      <c r="T68" s="68">
        <f>all__stats!AA51</f>
        <v>0.94355278740546</v>
      </c>
      <c r="U68" s="68">
        <f>all__stats!AB51</f>
        <v>0.94350000000000001</v>
      </c>
      <c r="V68" s="69">
        <f>all__stats!AD51/100</f>
        <v>0.94349999999999989</v>
      </c>
      <c r="W68" s="69">
        <f>all__stats!AF51/100</f>
        <v>5.6500000000000002E-2</v>
      </c>
    </row>
    <row r="69" spans="18:23">
      <c r="R69" s="67" t="str">
        <f>CONCATENATE(all__stats!A52,"-",all__stats!E52)</f>
        <v>200-2000</v>
      </c>
      <c r="S69" s="67">
        <v>0.01</v>
      </c>
      <c r="T69" s="68">
        <f>all__stats!AA52</f>
        <v>0.92935601602749796</v>
      </c>
      <c r="U69" s="68">
        <f>all__stats!AB52</f>
        <v>0.92900000000000005</v>
      </c>
      <c r="V69" s="69">
        <f>all__stats!AD52/100</f>
        <v>0.92900000000000005</v>
      </c>
      <c r="W69" s="69">
        <f>all__stats!AF52/100</f>
        <v>7.0999999999999994E-2</v>
      </c>
    </row>
    <row r="70" spans="18:23">
      <c r="R70" s="67" t="str">
        <f>CONCATENATE(all__stats!A53,"-",all__stats!E53)</f>
        <v>200-2000</v>
      </c>
      <c r="S70" s="67">
        <v>0.01</v>
      </c>
      <c r="T70" s="68">
        <f>all__stats!AA53</f>
        <v>0.93157075163598801</v>
      </c>
      <c r="U70" s="68">
        <f>all__stats!AB53</f>
        <v>0.93149999999999999</v>
      </c>
      <c r="V70" s="69">
        <f>all__stats!AD53/100</f>
        <v>0.93150000000000011</v>
      </c>
      <c r="W70" s="69">
        <f>all__stats!AF53/100</f>
        <v>6.8499999999999991E-2</v>
      </c>
    </row>
    <row r="71" spans="18:23">
      <c r="R71" s="67" t="str">
        <f>CONCATENATE(all__stats!A54,"-",all__stats!E54)</f>
        <v>200-2000</v>
      </c>
      <c r="S71" s="67">
        <v>0.01</v>
      </c>
      <c r="T71" s="68">
        <f>all__stats!AA54</f>
        <v>0.93529301126686104</v>
      </c>
      <c r="U71" s="68">
        <f>all__stats!AB54</f>
        <v>0.93500000000000005</v>
      </c>
      <c r="V71" s="69">
        <f>all__stats!AD54/100</f>
        <v>0.93500000000000005</v>
      </c>
      <c r="W71" s="69">
        <f>all__stats!AF54/100</f>
        <v>6.5000000000000002E-2</v>
      </c>
    </row>
    <row r="72" spans="18:23">
      <c r="R72" s="67" t="str">
        <f>CONCATENATE(all__stats!A55,"-",all__stats!E55)</f>
        <v>200-2000</v>
      </c>
      <c r="S72" s="67">
        <v>0.01</v>
      </c>
      <c r="T72" s="68">
        <f>all__stats!AA55</f>
        <v>0.92515799389528397</v>
      </c>
      <c r="U72" s="68">
        <f>all__stats!AB55</f>
        <v>0.92349999999999999</v>
      </c>
      <c r="V72" s="69">
        <f>all__stats!AD55/100</f>
        <v>0.92349999999999999</v>
      </c>
      <c r="W72" s="69">
        <f>all__stats!AF55/100</f>
        <v>7.6499999999999999E-2</v>
      </c>
    </row>
    <row r="73" spans="18:23">
      <c r="R73" s="67" t="str">
        <f>CONCATENATE(all__stats!A56,"-",all__stats!E56)</f>
        <v>200-2000</v>
      </c>
      <c r="S73" s="67">
        <v>0.05</v>
      </c>
      <c r="T73" s="68">
        <f>all__stats!AA56</f>
        <v>0.85275370500233705</v>
      </c>
      <c r="U73" s="68">
        <f>all__stats!AB56</f>
        <v>0.85450000000000004</v>
      </c>
      <c r="V73" s="69">
        <f>all__stats!AD56/100</f>
        <v>0.85450000000000004</v>
      </c>
      <c r="W73" s="69">
        <f>all__stats!AF56/100</f>
        <v>0.14550000000000002</v>
      </c>
    </row>
    <row r="74" spans="18:23">
      <c r="R74" s="67" t="str">
        <f>CONCATENATE(all__stats!A57,"-",all__stats!E57)</f>
        <v>200-2000</v>
      </c>
      <c r="S74" s="67">
        <v>0.05</v>
      </c>
      <c r="T74" s="68">
        <f>all__stats!AA57</f>
        <v>0.87360442454656795</v>
      </c>
      <c r="U74" s="68">
        <f>all__stats!AB57</f>
        <v>0.873</v>
      </c>
      <c r="V74" s="69">
        <f>all__stats!AD57/100</f>
        <v>0.873</v>
      </c>
      <c r="W74" s="69">
        <f>all__stats!AF57/100</f>
        <v>0.127</v>
      </c>
    </row>
    <row r="75" spans="18:23">
      <c r="R75" s="67" t="str">
        <f>CONCATENATE(all__stats!A58,"-",all__stats!E58)</f>
        <v>200-2000</v>
      </c>
      <c r="S75" s="67">
        <v>0.05</v>
      </c>
      <c r="T75" s="68">
        <f>all__stats!AA58</f>
        <v>0.86003699708769199</v>
      </c>
      <c r="U75" s="68">
        <f>all__stats!AB58</f>
        <v>0.85899999999999999</v>
      </c>
      <c r="V75" s="69">
        <f>all__stats!AD58/100</f>
        <v>0.8590000000000001</v>
      </c>
      <c r="W75" s="69">
        <f>all__stats!AF58/100</f>
        <v>0.14099999999999999</v>
      </c>
    </row>
    <row r="76" spans="18:23">
      <c r="R76" s="67" t="str">
        <f>CONCATENATE(all__stats!A59,"-",all__stats!E59)</f>
        <v>200-2000</v>
      </c>
      <c r="S76" s="67">
        <v>0.05</v>
      </c>
      <c r="T76" s="68">
        <f>all__stats!AA59</f>
        <v>0.87090848357791695</v>
      </c>
      <c r="U76" s="68">
        <f>all__stats!AB59</f>
        <v>0.871</v>
      </c>
      <c r="V76" s="69">
        <f>all__stats!AD59/100</f>
        <v>0.871</v>
      </c>
      <c r="W76" s="69">
        <f>all__stats!AF59/100</f>
        <v>0.129</v>
      </c>
    </row>
    <row r="77" spans="18:23">
      <c r="R77" s="67" t="str">
        <f>CONCATENATE(all__stats!A60,"-",all__stats!E60)</f>
        <v>200-2000</v>
      </c>
      <c r="S77" s="67">
        <v>0.05</v>
      </c>
      <c r="T77" s="68">
        <f>all__stats!AA60</f>
        <v>0.88217164107022095</v>
      </c>
      <c r="U77" s="68">
        <f>all__stats!AB60</f>
        <v>0.877</v>
      </c>
      <c r="V77" s="69">
        <f>all__stats!AD60/100</f>
        <v>0.877</v>
      </c>
      <c r="W77" s="69">
        <f>all__stats!AF60/100</f>
        <v>0.12300000000000001</v>
      </c>
    </row>
    <row r="78" spans="18:23">
      <c r="R78" s="67" t="str">
        <f>CONCATENATE(all__stats!A61,"-",all__stats!E61)</f>
        <v>200-2000</v>
      </c>
      <c r="S78" s="67">
        <v>0.1</v>
      </c>
      <c r="T78" s="68">
        <f>all__stats!AA61</f>
        <v>0.78746448131443303</v>
      </c>
      <c r="U78" s="68">
        <f>all__stats!AB61</f>
        <v>0.79649999999999999</v>
      </c>
      <c r="V78" s="69">
        <f>all__stats!AD61/100</f>
        <v>0.7965000000000001</v>
      </c>
      <c r="W78" s="69">
        <f>all__stats!AF61/100</f>
        <v>0.20350000000000001</v>
      </c>
    </row>
    <row r="79" spans="18:23">
      <c r="R79" s="67" t="str">
        <f>CONCATENATE(all__stats!A62,"-",all__stats!E62)</f>
        <v>200-2000</v>
      </c>
      <c r="S79" s="67">
        <v>0.1</v>
      </c>
      <c r="T79" s="68">
        <f>all__stats!AA62</f>
        <v>0.787072082955803</v>
      </c>
      <c r="U79" s="68">
        <f>all__stats!AB62</f>
        <v>0.79249999999999998</v>
      </c>
      <c r="V79" s="69">
        <f>all__stats!AD62/100</f>
        <v>0.79249999999999998</v>
      </c>
      <c r="W79" s="69">
        <f>all__stats!AF62/100</f>
        <v>0.20749999999999999</v>
      </c>
    </row>
    <row r="80" spans="18:23">
      <c r="R80" s="67" t="str">
        <f>CONCATENATE(all__stats!A63,"-",all__stats!E63)</f>
        <v>200-2000</v>
      </c>
      <c r="S80" s="67">
        <v>0.1</v>
      </c>
      <c r="T80" s="68">
        <f>all__stats!AA63</f>
        <v>0.80334173638632</v>
      </c>
      <c r="U80" s="68">
        <f>all__stats!AB63</f>
        <v>0.8095</v>
      </c>
      <c r="V80" s="69">
        <f>all__stats!AD63/100</f>
        <v>0.8095</v>
      </c>
      <c r="W80" s="69">
        <f>all__stats!AF63/100</f>
        <v>0.1905</v>
      </c>
    </row>
    <row r="81" spans="4:23">
      <c r="R81" s="67" t="str">
        <f>CONCATENATE(all__stats!A64,"-",all__stats!E64)</f>
        <v>200-2000</v>
      </c>
      <c r="S81" s="67">
        <v>0.1</v>
      </c>
      <c r="T81" s="68">
        <f>all__stats!AA64</f>
        <v>0.78140496448988495</v>
      </c>
      <c r="U81" s="68">
        <f>all__stats!AB64</f>
        <v>0.79049999999999998</v>
      </c>
      <c r="V81" s="69">
        <f>all__stats!AD64/100</f>
        <v>0.79049999999999998</v>
      </c>
      <c r="W81" s="69">
        <f>all__stats!AF64/100</f>
        <v>0.20949999999999999</v>
      </c>
    </row>
    <row r="82" spans="4:23">
      <c r="R82" s="67" t="str">
        <f>CONCATENATE(all__stats!A65,"-",all__stats!E65)</f>
        <v>200-2000</v>
      </c>
      <c r="S82" s="67">
        <v>0.1</v>
      </c>
      <c r="T82" s="68">
        <f>all__stats!AA65</f>
        <v>0.79474476246874504</v>
      </c>
      <c r="U82" s="68">
        <f>all__stats!AB65</f>
        <v>0.79949999999999999</v>
      </c>
      <c r="V82" s="69">
        <f>all__stats!AD65/100</f>
        <v>0.79949999999999999</v>
      </c>
      <c r="W82" s="69">
        <f>all__stats!AF65/100</f>
        <v>0.20050000000000001</v>
      </c>
    </row>
    <row r="83" spans="4:23">
      <c r="S83" s="65" t="s">
        <v>77</v>
      </c>
      <c r="T83" s="66">
        <f>MIN(T$68:T$82)</f>
        <v>0.78140496448988495</v>
      </c>
      <c r="U83" s="66">
        <f t="shared" ref="U83:W83" si="12">MIN(U$68:U$82)</f>
        <v>0.79049999999999998</v>
      </c>
      <c r="V83" s="70">
        <f t="shared" si="12"/>
        <v>0.79049999999999998</v>
      </c>
      <c r="W83" s="70">
        <f t="shared" si="12"/>
        <v>5.6500000000000002E-2</v>
      </c>
    </row>
    <row r="84" spans="4:23">
      <c r="S84" s="65" t="s">
        <v>78</v>
      </c>
      <c r="T84" s="66">
        <f>MAX(T$68:T$82)</f>
        <v>0.94355278740546</v>
      </c>
      <c r="U84" s="66">
        <f t="shared" ref="U84:W84" si="13">MAX(U$68:U$82)</f>
        <v>0.94350000000000001</v>
      </c>
      <c r="V84" s="70">
        <f t="shared" si="13"/>
        <v>0.94349999999999989</v>
      </c>
      <c r="W84" s="70">
        <f t="shared" si="13"/>
        <v>0.20949999999999999</v>
      </c>
    </row>
    <row r="85" spans="4:23">
      <c r="S85" s="65" t="s">
        <v>79</v>
      </c>
      <c r="T85" s="66">
        <f>AVERAGE(T$68:T$82)</f>
        <v>0.86389558927540089</v>
      </c>
      <c r="U85" s="66">
        <f t="shared" ref="U85:W85" si="14">AVERAGE(U$68:U$82)</f>
        <v>0.86570000000000014</v>
      </c>
      <c r="V85" s="70">
        <f t="shared" si="14"/>
        <v>0.86570000000000014</v>
      </c>
      <c r="W85" s="70">
        <f t="shared" si="14"/>
        <v>0.13430000000000003</v>
      </c>
    </row>
    <row r="86" spans="4:23">
      <c r="S86" s="65" t="s">
        <v>80</v>
      </c>
      <c r="T86" s="66">
        <f>STDEV(T$68:T$82)</f>
        <v>6.0753776744071661E-2</v>
      </c>
      <c r="U86" s="66">
        <f t="shared" ref="U86:W86" si="15">STDEV(U$68:U$82)</f>
        <v>5.7479747986323368E-2</v>
      </c>
      <c r="V86" s="70">
        <f t="shared" si="15"/>
        <v>5.7479747986323368E-2</v>
      </c>
      <c r="W86" s="70">
        <f t="shared" si="15"/>
        <v>5.7479747986324888E-2</v>
      </c>
    </row>
    <row r="95" spans="4:23">
      <c r="D95" s="5"/>
      <c r="E95" s="5"/>
    </row>
    <row r="96" spans="4:23">
      <c r="D96" s="5"/>
      <c r="E96" s="5"/>
    </row>
    <row r="97" spans="4:5">
      <c r="D97" s="5"/>
      <c r="E9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7"/>
  <sheetViews>
    <sheetView topLeftCell="E4" workbookViewId="0">
      <selection activeCell="H7" sqref="H7:J11"/>
    </sheetView>
  </sheetViews>
  <sheetFormatPr defaultRowHeight="15"/>
  <cols>
    <col min="1" max="1" width="15.140625" customWidth="1"/>
    <col min="2" max="2" width="18.5703125" bestFit="1" customWidth="1"/>
    <col min="3" max="3" width="18.28515625" bestFit="1" customWidth="1"/>
    <col min="4" max="4" width="19.5703125" bestFit="1" customWidth="1"/>
    <col min="5" max="5" width="19.28515625" bestFit="1" customWidth="1"/>
    <col min="8" max="8" width="20.140625" bestFit="1" customWidth="1"/>
    <col min="9" max="9" width="20.5703125" bestFit="1" customWidth="1"/>
    <col min="10" max="10" width="20.28515625" bestFit="1" customWidth="1"/>
    <col min="11" max="11" width="19.5703125" bestFit="1" customWidth="1"/>
    <col min="12" max="12" width="19.28515625" bestFit="1" customWidth="1"/>
  </cols>
  <sheetData>
    <row r="1" spans="1:10" ht="15.75" thickBot="1">
      <c r="A1" s="46" t="s">
        <v>32</v>
      </c>
      <c r="B1" s="36" t="s">
        <v>22</v>
      </c>
      <c r="C1" s="37" t="s">
        <v>23</v>
      </c>
      <c r="D1" s="37" t="s">
        <v>24</v>
      </c>
      <c r="E1" s="38" t="s">
        <v>25</v>
      </c>
      <c r="G1" s="46" t="s">
        <v>32</v>
      </c>
      <c r="H1" s="36" t="s">
        <v>49</v>
      </c>
      <c r="I1" s="36" t="s">
        <v>50</v>
      </c>
      <c r="J1" s="36" t="s">
        <v>51</v>
      </c>
    </row>
    <row r="2" spans="1:10" ht="16.5" thickBot="1">
      <c r="A2" t="s">
        <v>33</v>
      </c>
      <c r="B2" s="39">
        <f>AVERAGE(all__stats!W2:W6)</f>
        <v>-2.6161999999999983</v>
      </c>
      <c r="C2" s="40">
        <f>AVERAGE(all__stats!X2:X6)</f>
        <v>-0.42785279926160014</v>
      </c>
      <c r="D2" s="39">
        <f>AVERAGE(all__stats!Y2:Y6)</f>
        <v>-2.6</v>
      </c>
      <c r="E2" s="41">
        <f>AVERAGE(all__stats!Z2:Z6)</f>
        <v>-3.4792608923075882E-2</v>
      </c>
      <c r="G2" s="42" t="s">
        <v>36</v>
      </c>
      <c r="H2" s="47">
        <f>MIN(all__stats!X2:X16)</f>
        <v>-0.60795267827801502</v>
      </c>
      <c r="I2" s="47">
        <f>MAX(all__stats!X2:X16)</f>
        <v>-0.192262602579132</v>
      </c>
      <c r="J2" s="48">
        <f>C5</f>
        <v>-0.37726743778481048</v>
      </c>
    </row>
    <row r="3" spans="1:10" ht="16.5" thickBot="1">
      <c r="A3" t="s">
        <v>34</v>
      </c>
      <c r="B3" s="39">
        <f>AVERAGE(all__stats!W7:W11)</f>
        <v>-2.179199999999998</v>
      </c>
      <c r="C3" s="40">
        <f>AVERAGE(all__stats!X7:X11)</f>
        <v>-0.36230687281635199</v>
      </c>
      <c r="D3" s="39">
        <f>AVERAGE(all__stats!Y7:Y11)</f>
        <v>-3.8</v>
      </c>
      <c r="E3" s="41">
        <f>AVERAGE(all__stats!Z7:Z11)</f>
        <v>-5.4742315787306928E-2</v>
      </c>
      <c r="G3" s="42" t="s">
        <v>40</v>
      </c>
      <c r="H3" s="47">
        <f>MIN(all__stats!X19:X33)</f>
        <v>-0.47101889446593498</v>
      </c>
      <c r="I3" s="47">
        <f>MAX(all__stats!X19:X33)</f>
        <v>-8.4284514664261401E-2</v>
      </c>
      <c r="J3" s="48">
        <f>C10</f>
        <v>-0.34589555083279622</v>
      </c>
    </row>
    <row r="4" spans="1:10" ht="16.5" thickBot="1">
      <c r="A4" t="s">
        <v>35</v>
      </c>
      <c r="B4" s="39">
        <f>AVERAGE(all__stats!W12:W16)</f>
        <v>-2.022599999999998</v>
      </c>
      <c r="C4" s="40">
        <f>AVERAGE(all__stats!X12:X16)</f>
        <v>-0.34164264127647936</v>
      </c>
      <c r="D4" s="39">
        <f>AVERAGE(all__stats!Y12:Y16)</f>
        <v>-1.8</v>
      </c>
      <c r="E4" s="41">
        <f>AVERAGE(all__stats!Z12:Z16)</f>
        <v>-2.5574490275708583E-2</v>
      </c>
      <c r="G4" s="42" t="s">
        <v>44</v>
      </c>
      <c r="H4" s="47">
        <f>MIN(all__stats!X35:X49)</f>
        <v>-0.62575391774615097</v>
      </c>
      <c r="I4" s="47">
        <f>MAX(all__stats!X35:X49)</f>
        <v>0.42981701291825702</v>
      </c>
      <c r="J4" s="48">
        <f>C15</f>
        <v>-0.41820796389339326</v>
      </c>
    </row>
    <row r="5" spans="1:10" ht="16.5" thickBot="1">
      <c r="A5" s="42" t="s">
        <v>36</v>
      </c>
      <c r="B5" s="43">
        <f>AVERAGE(all__stats!W2:W16)</f>
        <v>-2.2726666666666646</v>
      </c>
      <c r="C5" s="44">
        <f>AVERAGE(all__stats!X2:X16)</f>
        <v>-0.37726743778481048</v>
      </c>
      <c r="D5" s="43">
        <f>AVERAGE(all__stats!Y2:Y16)</f>
        <v>-2.7333333333333334</v>
      </c>
      <c r="E5" s="45">
        <f>AVERAGE(all__stats!Z2:Z16)</f>
        <v>-3.8369804995363792E-2</v>
      </c>
      <c r="G5" s="42" t="s">
        <v>48</v>
      </c>
      <c r="H5" s="47">
        <f>MIN(all__stats!X51:X65)</f>
        <v>-0.63928560759875397</v>
      </c>
      <c r="I5" s="47">
        <f>MAX(all__stats!X51:X65)</f>
        <v>-0.29496645694015799</v>
      </c>
      <c r="J5" s="48">
        <f>C20</f>
        <v>-0.52272442949256559</v>
      </c>
    </row>
    <row r="6" spans="1:10" ht="15.75" thickBot="1"/>
    <row r="7" spans="1:10" ht="15.75" thickBot="1">
      <c r="A7" t="s">
        <v>37</v>
      </c>
      <c r="B7" s="39">
        <f>AVERAGE(all__stats!W19:W23)</f>
        <v>-11.329999999999977</v>
      </c>
      <c r="C7" s="40">
        <f>AVERAGE(all__stats!X19:X23)</f>
        <v>-0.37560291680252855</v>
      </c>
      <c r="D7" s="39">
        <f>AVERAGE(all__stats!Y19:Y23)</f>
        <v>-3.6</v>
      </c>
      <c r="E7" s="41">
        <f>AVERAGE(all__stats!Z19:Z23)</f>
        <v>-2.6260157561892948E-2</v>
      </c>
      <c r="G7" s="46" t="s">
        <v>32</v>
      </c>
      <c r="H7" s="36" t="s">
        <v>81</v>
      </c>
      <c r="I7" s="36" t="s">
        <v>82</v>
      </c>
      <c r="J7" s="36" t="s">
        <v>83</v>
      </c>
    </row>
    <row r="8" spans="1:10" ht="16.5" thickBot="1">
      <c r="A8" t="s">
        <v>38</v>
      </c>
      <c r="B8" s="39">
        <f>AVERAGE(all__stats!W24:W28)</f>
        <v>-10.106999999999999</v>
      </c>
      <c r="C8" s="40">
        <f>AVERAGE(all__stats!X24:X28)</f>
        <v>-0.32013537386453877</v>
      </c>
      <c r="D8" s="39">
        <f>AVERAGE(all__stats!Y24:Y28)</f>
        <v>-2.2000000000000002</v>
      </c>
      <c r="E8" s="41">
        <f>AVERAGE(all__stats!Z24:Z28)</f>
        <v>-1.493008883045524E-2</v>
      </c>
      <c r="G8" s="42" t="s">
        <v>36</v>
      </c>
      <c r="H8" s="47">
        <f>MIN(all__stats!Z2:Z16)</f>
        <v>-0.217391304347826</v>
      </c>
      <c r="I8" s="47">
        <f>MAX(all__stats!Z2:Z16)</f>
        <v>1.47058823529411E-2</v>
      </c>
      <c r="J8" s="47">
        <f>AVERAGE(all__stats!Z2:Z16)</f>
        <v>-3.8369804995363792E-2</v>
      </c>
    </row>
    <row r="9" spans="1:10" ht="16.5" thickBot="1">
      <c r="A9" t="s">
        <v>39</v>
      </c>
      <c r="B9" s="39">
        <f>AVERAGE(all__stats!W29:W33)</f>
        <v>-11.261199999999995</v>
      </c>
      <c r="C9" s="40">
        <f>AVERAGE(all__stats!X29:X33)</f>
        <v>-0.34194836183132143</v>
      </c>
      <c r="D9" s="39">
        <f>AVERAGE(all__stats!Y29:Y33)</f>
        <v>-5.8</v>
      </c>
      <c r="E9" s="41">
        <f>AVERAGE(all__stats!Z29:Z33)</f>
        <v>-4.2258565822326996E-2</v>
      </c>
      <c r="G9" s="42" t="s">
        <v>40</v>
      </c>
      <c r="H9" s="47">
        <f>MIN(all__stats!Z19:Z33)</f>
        <v>-0.11764705882352899</v>
      </c>
      <c r="I9" s="47">
        <f>MAX(all__stats!Z19:Z33)</f>
        <v>0</v>
      </c>
      <c r="J9" s="48">
        <f>AVERAGE(all__stats!Z19:Z33)</f>
        <v>-2.7816270738225062E-2</v>
      </c>
    </row>
    <row r="10" spans="1:10" ht="16.5" thickBot="1">
      <c r="A10" s="42" t="s">
        <v>40</v>
      </c>
      <c r="B10" s="43">
        <f>AVERAGE(all__stats!W19:W33)</f>
        <v>-10.899399999999988</v>
      </c>
      <c r="C10" s="44">
        <f>AVERAGE(all__stats!X19:X33)</f>
        <v>-0.34589555083279622</v>
      </c>
      <c r="D10" s="43">
        <f>AVERAGE(all__stats!Y19:Y33)</f>
        <v>-3.8666666666666667</v>
      </c>
      <c r="E10" s="45">
        <f>AVERAGE(all__stats!Z19:Z33)</f>
        <v>-2.7816270738225062E-2</v>
      </c>
      <c r="G10" s="42" t="s">
        <v>44</v>
      </c>
      <c r="H10" s="47">
        <f>MIN(all__stats!Z35:Z49)</f>
        <v>-0.19690576652601899</v>
      </c>
      <c r="I10" s="47">
        <f>MAX(all__stats!Z35:Z49)</f>
        <v>3.7453183520599199E-3</v>
      </c>
      <c r="J10" s="48">
        <f>AVERAGE(all__stats!Z35:Z49)</f>
        <v>-3.4545668430600786E-2</v>
      </c>
    </row>
    <row r="11" spans="1:10" ht="16.5" thickBot="1">
      <c r="G11" s="42" t="s">
        <v>48</v>
      </c>
      <c r="H11" s="47">
        <f>MIN(all__stats!Z51:Z65)</f>
        <v>-5.5813953488372002E-2</v>
      </c>
      <c r="I11" s="47">
        <f>MAX(all__stats!Z51:Z65)</f>
        <v>9.3786635404454807E-3</v>
      </c>
      <c r="J11" s="48">
        <f>AVERAGE(all__stats!Z51:Z65)</f>
        <v>-1.7435395369980258E-2</v>
      </c>
    </row>
    <row r="12" spans="1:10" ht="15.75" thickBot="1">
      <c r="A12" t="s">
        <v>41</v>
      </c>
      <c r="B12" s="39">
        <f>AVERAGE(all__stats!W35:W39)</f>
        <v>-222.6343999999996</v>
      </c>
      <c r="C12" s="40">
        <f>AVERAGE(all__stats!X35:X39)</f>
        <v>-0.39993604471400779</v>
      </c>
      <c r="D12" s="39">
        <f>AVERAGE(all__stats!Y35:Y39)</f>
        <v>-21.6</v>
      </c>
      <c r="E12" s="41">
        <f>AVERAGE(all__stats!Z35:Z39)</f>
        <v>-4.1996271348865022E-2</v>
      </c>
    </row>
    <row r="13" spans="1:10" ht="15.75" thickBot="1">
      <c r="A13" t="s">
        <v>42</v>
      </c>
      <c r="B13" s="39">
        <f>AVERAGE(all__stats!W40:W44)</f>
        <v>-377.1701999999994</v>
      </c>
      <c r="C13" s="40">
        <f>AVERAGE(all__stats!X40:X44)</f>
        <v>-0.47096462314467902</v>
      </c>
      <c r="D13" s="39">
        <f>AVERAGE(all__stats!Y40:Y44)</f>
        <v>-36.4</v>
      </c>
      <c r="E13" s="41">
        <f>AVERAGE(all__stats!Z40:Z44)</f>
        <v>-5.1280205528619491E-2</v>
      </c>
    </row>
    <row r="14" spans="1:10" ht="15.75" thickBot="1">
      <c r="A14" t="s">
        <v>43</v>
      </c>
      <c r="B14" s="39">
        <f>AVERAGE(all__stats!W45:W49)</f>
        <v>-309.07499999999965</v>
      </c>
      <c r="C14" s="40">
        <f>AVERAGE(all__stats!X45:X49)</f>
        <v>-0.38372322382149315</v>
      </c>
      <c r="D14" s="39">
        <f>AVERAGE(all__stats!Y45:Y49)</f>
        <v>-7.8</v>
      </c>
      <c r="E14" s="41">
        <f>AVERAGE(all__stats!Z45:Z49)</f>
        <v>-1.0360528414317826E-2</v>
      </c>
    </row>
    <row r="15" spans="1:10" ht="16.5" thickBot="1">
      <c r="A15" s="42" t="s">
        <v>44</v>
      </c>
      <c r="B15" s="43">
        <f>AVERAGE(all__stats!W35:W49)</f>
        <v>-302.95986666666619</v>
      </c>
      <c r="C15" s="44">
        <f>AVERAGE(all__stats!X35:X49)</f>
        <v>-0.41820796389339326</v>
      </c>
      <c r="D15" s="43">
        <f>AVERAGE(all__stats!Y35:Y49)</f>
        <v>-21.933333333333334</v>
      </c>
      <c r="E15" s="45">
        <f>AVERAGE(all__stats!Z35:Z49)</f>
        <v>-3.4545668430600786E-2</v>
      </c>
    </row>
    <row r="16" spans="1:10" ht="15.75" thickBot="1"/>
    <row r="17" spans="1:5" ht="15.75" thickBot="1">
      <c r="A17" t="s">
        <v>45</v>
      </c>
      <c r="B17" s="39">
        <f>AVERAGE(all__stats!W51:W55)</f>
        <v>-1101.1222</v>
      </c>
      <c r="C17" s="40">
        <f>AVERAGE(all__stats!X51:X55)</f>
        <v>-0.53569888872068394</v>
      </c>
      <c r="D17" s="39">
        <f>AVERAGE(all__stats!Y51:Y55)</f>
        <v>-3.2</v>
      </c>
      <c r="E17" s="41">
        <f>AVERAGE(all__stats!Z51:Z55)</f>
        <v>-3.5857535931872906E-3</v>
      </c>
    </row>
    <row r="18" spans="1:5" ht="15.75" thickBot="1">
      <c r="A18" t="s">
        <v>46</v>
      </c>
      <c r="B18" s="39">
        <f>AVERAGE(all__stats!W56:W60)</f>
        <v>-2462.3883999999998</v>
      </c>
      <c r="C18" s="40">
        <f>AVERAGE(all__stats!X56:X60)</f>
        <v>-0.58972358297028382</v>
      </c>
      <c r="D18" s="39">
        <f>AVERAGE(all__stats!Y56:Y60)</f>
        <v>-36</v>
      </c>
      <c r="E18" s="41">
        <f>AVERAGE(all__stats!Z56:Z60)</f>
        <v>-2.7729610065867959E-2</v>
      </c>
    </row>
    <row r="19" spans="1:5" ht="15.75" thickBot="1">
      <c r="A19" t="s">
        <v>47</v>
      </c>
      <c r="B19" s="39">
        <f>AVERAGE(all__stats!W61:W65)</f>
        <v>-2092.6567999999943</v>
      </c>
      <c r="C19" s="40">
        <f>AVERAGE(all__stats!X61:X65)</f>
        <v>-0.44275081678672878</v>
      </c>
      <c r="D19" s="39">
        <f>AVERAGE(all__stats!Y61:Y65)</f>
        <v>-30.2</v>
      </c>
      <c r="E19" s="41">
        <f>AVERAGE(all__stats!Z61:Z65)</f>
        <v>-2.0990822450885533E-2</v>
      </c>
    </row>
    <row r="20" spans="1:5" ht="16.5" thickBot="1">
      <c r="A20" s="42" t="s">
        <v>48</v>
      </c>
      <c r="B20" s="43">
        <f>AVERAGE(all__stats!W51:W65)</f>
        <v>-1885.3891333333311</v>
      </c>
      <c r="C20" s="44">
        <f>AVERAGE(all__stats!X51:X65)</f>
        <v>-0.52272442949256559</v>
      </c>
      <c r="D20" s="43">
        <f>AVERAGE(all__stats!Y51:Y65)</f>
        <v>-23.133333333333333</v>
      </c>
      <c r="E20" s="45">
        <f>AVERAGE(all__stats!Z51:Z65)</f>
        <v>-1.7435395369980258E-2</v>
      </c>
    </row>
    <row r="25" spans="1:5">
      <c r="A25" s="60" t="s">
        <v>63</v>
      </c>
      <c r="B25" s="60" t="s">
        <v>52</v>
      </c>
      <c r="C25" s="60" t="s">
        <v>64</v>
      </c>
      <c r="D25" s="60" t="s">
        <v>65</v>
      </c>
    </row>
    <row r="26" spans="1:5">
      <c r="A26" s="58">
        <v>10</v>
      </c>
      <c r="B26" s="58">
        <v>100</v>
      </c>
      <c r="C26" s="59" t="s">
        <v>66</v>
      </c>
      <c r="D26" s="58" t="str">
        <f>CONCATENATE(A26,"-",B26,"-d",C26)</f>
        <v>10-100-d01</v>
      </c>
    </row>
    <row r="27" spans="1:5">
      <c r="A27" s="58">
        <v>10</v>
      </c>
      <c r="B27" s="58">
        <v>100</v>
      </c>
      <c r="C27" s="59" t="s">
        <v>67</v>
      </c>
      <c r="D27" s="58" t="str">
        <f t="shared" ref="D27:D28" si="0">CONCATENATE(A27,"-",B27,"-d",C27)</f>
        <v>10-100-d005</v>
      </c>
    </row>
    <row r="28" spans="1:5">
      <c r="A28" s="58">
        <v>10</v>
      </c>
      <c r="B28" s="58">
        <v>100</v>
      </c>
      <c r="C28" s="59" t="s">
        <v>68</v>
      </c>
      <c r="D28" s="58" t="str">
        <f t="shared" si="0"/>
        <v>10-100-d001</v>
      </c>
    </row>
    <row r="29" spans="1:5">
      <c r="A29" s="58">
        <v>20</v>
      </c>
      <c r="B29" s="58">
        <v>200</v>
      </c>
      <c r="C29" s="59" t="s">
        <v>66</v>
      </c>
      <c r="D29" s="58" t="str">
        <f>CONCATENATE(A29,"-",B29,"-d",C29)</f>
        <v>20-200-d01</v>
      </c>
    </row>
    <row r="30" spans="1:5">
      <c r="A30" s="58">
        <v>20</v>
      </c>
      <c r="B30" s="58">
        <v>200</v>
      </c>
      <c r="C30" s="59" t="s">
        <v>67</v>
      </c>
      <c r="D30" s="58" t="str">
        <f t="shared" ref="D30:D31" si="1">CONCATENATE(A30,"-",B30,"-d",C30)</f>
        <v>20-200-d005</v>
      </c>
    </row>
    <row r="31" spans="1:5">
      <c r="A31" s="58">
        <v>20</v>
      </c>
      <c r="B31" s="58">
        <v>200</v>
      </c>
      <c r="C31" s="59" t="s">
        <v>68</v>
      </c>
      <c r="D31" s="58" t="str">
        <f t="shared" si="1"/>
        <v>20-200-d001</v>
      </c>
    </row>
    <row r="32" spans="1:5">
      <c r="A32" s="58">
        <v>100</v>
      </c>
      <c r="B32" s="58">
        <v>1000</v>
      </c>
      <c r="C32" s="59" t="s">
        <v>66</v>
      </c>
      <c r="D32" s="58" t="str">
        <f>CONCATENATE(A32,"-",B32,"-d",C32)</f>
        <v>100-1000-d01</v>
      </c>
    </row>
    <row r="33" spans="1:4">
      <c r="A33" s="58">
        <v>100</v>
      </c>
      <c r="B33" s="58">
        <v>1000</v>
      </c>
      <c r="C33" s="59" t="s">
        <v>67</v>
      </c>
      <c r="D33" s="58" t="str">
        <f t="shared" ref="D33:D34" si="2">CONCATENATE(A33,"-",B33,"-d",C33)</f>
        <v>100-1000-d005</v>
      </c>
    </row>
    <row r="34" spans="1:4">
      <c r="A34" s="58">
        <v>100</v>
      </c>
      <c r="B34" s="58">
        <v>1000</v>
      </c>
      <c r="C34" s="59" t="s">
        <v>68</v>
      </c>
      <c r="D34" s="58" t="str">
        <f t="shared" si="2"/>
        <v>100-1000-d001</v>
      </c>
    </row>
    <row r="35" spans="1:4">
      <c r="A35" s="58">
        <v>200</v>
      </c>
      <c r="B35" s="58">
        <v>2000</v>
      </c>
      <c r="C35" s="59" t="s">
        <v>66</v>
      </c>
      <c r="D35" s="58" t="str">
        <f>CONCATENATE(A35,"-",B35,"-d",C35)</f>
        <v>200-2000-d01</v>
      </c>
    </row>
    <row r="36" spans="1:4">
      <c r="A36" s="58">
        <v>200</v>
      </c>
      <c r="B36" s="58">
        <v>2000</v>
      </c>
      <c r="C36" s="59" t="s">
        <v>67</v>
      </c>
      <c r="D36" s="58" t="str">
        <f t="shared" ref="D36:D37" si="3">CONCATENATE(A36,"-",B36,"-d",C36)</f>
        <v>200-2000-d005</v>
      </c>
    </row>
    <row r="37" spans="1:4">
      <c r="A37" s="58">
        <v>200</v>
      </c>
      <c r="B37" s="58">
        <v>2000</v>
      </c>
      <c r="C37" s="59" t="s">
        <v>68</v>
      </c>
      <c r="D37" s="58" t="str">
        <f t="shared" si="3"/>
        <v>200-2000-d001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1"/>
  <sheetViews>
    <sheetView tabSelected="1" topLeftCell="E1" workbookViewId="0">
      <selection sqref="A1:K2"/>
    </sheetView>
  </sheetViews>
  <sheetFormatPr defaultRowHeight="15"/>
  <cols>
    <col min="1" max="1" width="11" bestFit="1" customWidth="1"/>
    <col min="2" max="2" width="5.85546875" bestFit="1" customWidth="1"/>
    <col min="3" max="3" width="12" bestFit="1" customWidth="1"/>
    <col min="4" max="4" width="12.5703125" bestFit="1" customWidth="1"/>
    <col min="5" max="5" width="13.85546875" bestFit="1" customWidth="1"/>
    <col min="6" max="6" width="12.5703125" bestFit="1" customWidth="1"/>
    <col min="7" max="7" width="13.85546875" bestFit="1" customWidth="1"/>
    <col min="8" max="8" width="18.5703125" bestFit="1" customWidth="1"/>
    <col min="9" max="9" width="19.85546875" customWidth="1"/>
    <col min="10" max="10" width="19.5703125" bestFit="1" customWidth="1"/>
    <col min="11" max="11" width="19.28515625" bestFit="1" customWidth="1"/>
  </cols>
  <sheetData>
    <row r="1" spans="1:11">
      <c r="A1" s="77" t="s">
        <v>53</v>
      </c>
      <c r="B1" s="77" t="s">
        <v>52</v>
      </c>
      <c r="C1" s="77" t="s">
        <v>54</v>
      </c>
      <c r="D1" s="76" t="s">
        <v>57</v>
      </c>
      <c r="E1" s="76"/>
      <c r="F1" s="76" t="s">
        <v>58</v>
      </c>
      <c r="G1" s="76"/>
      <c r="H1" s="74" t="s">
        <v>59</v>
      </c>
      <c r="I1" s="74" t="s">
        <v>60</v>
      </c>
      <c r="J1" s="74" t="s">
        <v>61</v>
      </c>
      <c r="K1" s="74" t="s">
        <v>62</v>
      </c>
    </row>
    <row r="2" spans="1:11">
      <c r="A2" s="77"/>
      <c r="B2" s="77"/>
      <c r="C2" s="77"/>
      <c r="D2" s="51" t="s">
        <v>55</v>
      </c>
      <c r="E2" s="51" t="s">
        <v>56</v>
      </c>
      <c r="F2" s="51" t="s">
        <v>55</v>
      </c>
      <c r="G2" s="51" t="s">
        <v>56</v>
      </c>
      <c r="H2" s="75"/>
      <c r="I2" s="75"/>
      <c r="J2" s="75"/>
      <c r="K2" s="75"/>
    </row>
    <row r="3" spans="1:11">
      <c r="A3" s="78">
        <f>all__stats!A2</f>
        <v>10</v>
      </c>
      <c r="B3" s="78">
        <f>all__stats!E2</f>
        <v>100</v>
      </c>
      <c r="C3" s="79">
        <f>all__stats!F2</f>
        <v>0.01</v>
      </c>
      <c r="D3" s="52">
        <f>all__stats!H2</f>
        <v>6.024</v>
      </c>
      <c r="E3" s="49">
        <f>all__stats!I2</f>
        <v>75</v>
      </c>
      <c r="F3" s="52">
        <f>all__stats!Q2</f>
        <v>3.319</v>
      </c>
      <c r="G3" s="49">
        <f>all__stats!R2</f>
        <v>73</v>
      </c>
      <c r="H3" s="53">
        <f>all__stats!W2</f>
        <v>-2.7050000000000001</v>
      </c>
      <c r="I3" s="54">
        <f>all__stats!X2</f>
        <v>-0.44903718459495301</v>
      </c>
      <c r="J3" s="53">
        <f>all__stats!Y2</f>
        <v>-2</v>
      </c>
      <c r="K3" s="54">
        <f>all__stats!Z2</f>
        <v>-2.6666666666666599E-2</v>
      </c>
    </row>
    <row r="4" spans="1:11">
      <c r="A4" s="78">
        <f>all__stats!A3</f>
        <v>10</v>
      </c>
      <c r="B4" s="78">
        <f>all__stats!E3</f>
        <v>100</v>
      </c>
      <c r="C4" s="79">
        <f>all__stats!F3</f>
        <v>0.01</v>
      </c>
      <c r="D4" s="52">
        <f>all__stats!H3</f>
        <v>6.2850000000000001</v>
      </c>
      <c r="E4" s="49">
        <f>all__stats!I3</f>
        <v>75</v>
      </c>
      <c r="F4" s="52">
        <f>all__stats!Q3</f>
        <v>2.9540000000000002</v>
      </c>
      <c r="G4" s="49">
        <f>all__stats!R3</f>
        <v>70</v>
      </c>
      <c r="H4" s="53">
        <f>all__stats!W3</f>
        <v>-3.331</v>
      </c>
      <c r="I4" s="54">
        <f>all__stats!X3</f>
        <v>-0.52999204455051696</v>
      </c>
      <c r="J4" s="53">
        <f>all__stats!Y3</f>
        <v>-5</v>
      </c>
      <c r="K4" s="54">
        <f>all__stats!Z3</f>
        <v>-6.6666666666666596E-2</v>
      </c>
    </row>
    <row r="5" spans="1:11">
      <c r="A5" s="78">
        <f>all__stats!A4</f>
        <v>10</v>
      </c>
      <c r="B5" s="78">
        <f>all__stats!E4</f>
        <v>100</v>
      </c>
      <c r="C5" s="79">
        <f>all__stats!F4</f>
        <v>0.01</v>
      </c>
      <c r="D5" s="52">
        <f>all__stats!H4</f>
        <v>6.1710000000000003</v>
      </c>
      <c r="E5" s="49">
        <f>all__stats!I4</f>
        <v>76</v>
      </c>
      <c r="F5" s="52">
        <f>all__stats!Q4</f>
        <v>3.2029999999999998</v>
      </c>
      <c r="G5" s="49">
        <f>all__stats!R4</f>
        <v>73</v>
      </c>
      <c r="H5" s="53">
        <f>all__stats!W4</f>
        <v>-2.968</v>
      </c>
      <c r="I5" s="54">
        <f>all__stats!X4</f>
        <v>-0.480959325879112</v>
      </c>
      <c r="J5" s="53">
        <f>all__stats!Y4</f>
        <v>-3</v>
      </c>
      <c r="K5" s="54">
        <f>all__stats!Z4</f>
        <v>-3.94736842105263E-2</v>
      </c>
    </row>
    <row r="6" spans="1:11">
      <c r="A6" s="78">
        <f>all__stats!A5</f>
        <v>10</v>
      </c>
      <c r="B6" s="78">
        <f>all__stats!E5</f>
        <v>100</v>
      </c>
      <c r="C6" s="79">
        <f>all__stats!F5</f>
        <v>0.01</v>
      </c>
      <c r="D6" s="52">
        <f>all__stats!H5</f>
        <v>6.0419999999999998</v>
      </c>
      <c r="E6" s="49">
        <f>all__stats!I5</f>
        <v>71</v>
      </c>
      <c r="F6" s="52">
        <f>all__stats!Q5</f>
        <v>3.5169999999999999</v>
      </c>
      <c r="G6" s="49">
        <f>all__stats!R5</f>
        <v>69</v>
      </c>
      <c r="H6" s="53">
        <f>all__stats!W5</f>
        <v>-2.5249999999999999</v>
      </c>
      <c r="I6" s="54">
        <f>all__stats!X5</f>
        <v>-0.41790797749089698</v>
      </c>
      <c r="J6" s="53">
        <f>all__stats!Y5</f>
        <v>-2</v>
      </c>
      <c r="K6" s="54">
        <f>all__stats!Z5</f>
        <v>-2.8169014084507001E-2</v>
      </c>
    </row>
    <row r="7" spans="1:11">
      <c r="A7" s="78">
        <f>all__stats!A6</f>
        <v>10</v>
      </c>
      <c r="B7" s="78">
        <f>all__stats!E6</f>
        <v>100</v>
      </c>
      <c r="C7" s="79">
        <f>all__stats!F6</f>
        <v>0.01</v>
      </c>
      <c r="D7" s="52">
        <f>all__stats!H6</f>
        <v>5.9379999999999997</v>
      </c>
      <c r="E7" s="49">
        <f>all__stats!I6</f>
        <v>77</v>
      </c>
      <c r="F7" s="52">
        <f>all__stats!Q6</f>
        <v>4.3860000000000001</v>
      </c>
      <c r="G7" s="49">
        <f>all__stats!R6</f>
        <v>76</v>
      </c>
      <c r="H7" s="53">
        <f>all__stats!W6</f>
        <v>-1.5519999999999901</v>
      </c>
      <c r="I7" s="54">
        <f>all__stats!X6</f>
        <v>-0.26136746379252201</v>
      </c>
      <c r="J7" s="53">
        <f>all__stats!Y6</f>
        <v>-1</v>
      </c>
      <c r="K7" s="54">
        <f>all__stats!Z6</f>
        <v>-1.2987012987012899E-2</v>
      </c>
    </row>
    <row r="8" spans="1:11">
      <c r="A8" s="78">
        <f>all__stats!A7</f>
        <v>10</v>
      </c>
      <c r="B8" s="78">
        <f>all__stats!E7</f>
        <v>100</v>
      </c>
      <c r="C8" s="79">
        <f>all__stats!F7</f>
        <v>4.9382716049382699E-2</v>
      </c>
      <c r="D8" s="52">
        <f>all__stats!H7</f>
        <v>5.9050000000000002</v>
      </c>
      <c r="E8" s="49">
        <f>all__stats!I7</f>
        <v>70</v>
      </c>
      <c r="F8" s="52">
        <f>all__stats!Q7</f>
        <v>3.3540000000000001</v>
      </c>
      <c r="G8" s="49">
        <f>all__stats!R7</f>
        <v>69</v>
      </c>
      <c r="H8" s="53">
        <f>all__stats!W7</f>
        <v>-2.5510000000000002</v>
      </c>
      <c r="I8" s="54">
        <f>all__stats!X7</f>
        <v>-0.43200677392040598</v>
      </c>
      <c r="J8" s="53">
        <f>all__stats!Y7</f>
        <v>-1</v>
      </c>
      <c r="K8" s="54">
        <f>all__stats!Z7</f>
        <v>-1.42857142857142E-2</v>
      </c>
    </row>
    <row r="9" spans="1:11">
      <c r="A9" s="78">
        <f>all__stats!A8</f>
        <v>10</v>
      </c>
      <c r="B9" s="78">
        <f>all__stats!E8</f>
        <v>100</v>
      </c>
      <c r="C9" s="79">
        <f>all__stats!F8</f>
        <v>4.9382716049382699E-2</v>
      </c>
      <c r="D9" s="52">
        <f>all__stats!H8</f>
        <v>5.9710000000000001</v>
      </c>
      <c r="E9" s="49">
        <f>all__stats!I8</f>
        <v>68</v>
      </c>
      <c r="F9" s="52">
        <f>all__stats!Q8</f>
        <v>4.8230000000000004</v>
      </c>
      <c r="G9" s="49">
        <f>all__stats!R8</f>
        <v>69</v>
      </c>
      <c r="H9" s="53">
        <f>all__stats!W8</f>
        <v>-1.1479999999999899</v>
      </c>
      <c r="I9" s="54">
        <f>all__stats!X8</f>
        <v>-0.192262602579132</v>
      </c>
      <c r="J9" s="53">
        <f>all__stats!Y8</f>
        <v>1</v>
      </c>
      <c r="K9" s="54">
        <f>all__stats!Z8</f>
        <v>1.47058823529411E-2</v>
      </c>
    </row>
    <row r="10" spans="1:11">
      <c r="A10" s="78">
        <f>all__stats!A9</f>
        <v>10</v>
      </c>
      <c r="B10" s="78">
        <f>all__stats!E9</f>
        <v>100</v>
      </c>
      <c r="C10" s="79">
        <f>all__stats!F9</f>
        <v>4.9382716049382699E-2</v>
      </c>
      <c r="D10" s="52">
        <f>all__stats!H9</f>
        <v>6.0860000000000003</v>
      </c>
      <c r="E10" s="49">
        <f>all__stats!I9</f>
        <v>69</v>
      </c>
      <c r="F10" s="52">
        <f>all__stats!Q9</f>
        <v>2.3860000000000001</v>
      </c>
      <c r="G10" s="49">
        <f>all__stats!R9</f>
        <v>54</v>
      </c>
      <c r="H10" s="53">
        <f>all__stats!W9</f>
        <v>-3.7</v>
      </c>
      <c r="I10" s="54">
        <f>all__stats!X9</f>
        <v>-0.60795267827801502</v>
      </c>
      <c r="J10" s="53">
        <f>all__stats!Y9</f>
        <v>-15</v>
      </c>
      <c r="K10" s="54">
        <f>all__stats!Z9</f>
        <v>-0.217391304347826</v>
      </c>
    </row>
    <row r="11" spans="1:11">
      <c r="A11" s="78">
        <f>all__stats!A10</f>
        <v>10</v>
      </c>
      <c r="B11" s="78">
        <f>all__stats!E10</f>
        <v>100</v>
      </c>
      <c r="C11" s="79">
        <f>all__stats!F10</f>
        <v>4.9382716049382699E-2</v>
      </c>
      <c r="D11" s="52">
        <f>all__stats!H10</f>
        <v>6.0149999999999997</v>
      </c>
      <c r="E11" s="49">
        <f>all__stats!I10</f>
        <v>71</v>
      </c>
      <c r="F11" s="52">
        <f>all__stats!Q10</f>
        <v>3.9689999999999999</v>
      </c>
      <c r="G11" s="49">
        <f>all__stats!R10</f>
        <v>69</v>
      </c>
      <c r="H11" s="53">
        <f>all__stats!W10</f>
        <v>-2.0459999999999998</v>
      </c>
      <c r="I11" s="54">
        <f>all__stats!X10</f>
        <v>-0.34014962593516201</v>
      </c>
      <c r="J11" s="53">
        <f>all__stats!Y10</f>
        <v>-2</v>
      </c>
      <c r="K11" s="54">
        <f>all__stats!Z10</f>
        <v>-2.8169014084507001E-2</v>
      </c>
    </row>
    <row r="12" spans="1:11">
      <c r="A12" s="78">
        <f>all__stats!A11</f>
        <v>10</v>
      </c>
      <c r="B12" s="78">
        <f>all__stats!E11</f>
        <v>100</v>
      </c>
      <c r="C12" s="79">
        <f>all__stats!F11</f>
        <v>4.9382716049382699E-2</v>
      </c>
      <c r="D12" s="52">
        <f>all__stats!H11</f>
        <v>6.0670000000000002</v>
      </c>
      <c r="E12" s="49">
        <f>all__stats!I11</f>
        <v>70</v>
      </c>
      <c r="F12" s="52">
        <f>all__stats!Q11</f>
        <v>4.6159999999999997</v>
      </c>
      <c r="G12" s="49">
        <f>all__stats!R11</f>
        <v>68</v>
      </c>
      <c r="H12" s="53">
        <f>all__stats!W11</f>
        <v>-1.4510000000000001</v>
      </c>
      <c r="I12" s="54">
        <f>all__stats!X11</f>
        <v>-0.239162683369045</v>
      </c>
      <c r="J12" s="53">
        <f>all__stats!Y11</f>
        <v>-2</v>
      </c>
      <c r="K12" s="54">
        <f>all__stats!Z11</f>
        <v>-2.8571428571428501E-2</v>
      </c>
    </row>
    <row r="13" spans="1:11">
      <c r="A13" s="78">
        <f>all__stats!A12</f>
        <v>10</v>
      </c>
      <c r="B13" s="78">
        <f>all__stats!E12</f>
        <v>100</v>
      </c>
      <c r="C13" s="79">
        <f>all__stats!F12</f>
        <v>8.16326530612244E-2</v>
      </c>
      <c r="D13" s="52">
        <f>all__stats!H12</f>
        <v>5.3179999999999996</v>
      </c>
      <c r="E13" s="49">
        <f>all__stats!I12</f>
        <v>67</v>
      </c>
      <c r="F13" s="52">
        <f>all__stats!Q12</f>
        <v>3.7679999999999998</v>
      </c>
      <c r="G13" s="49">
        <f>all__stats!R12</f>
        <v>66</v>
      </c>
      <c r="H13" s="53">
        <f>all__stats!W12</f>
        <v>-1.5499999999999901</v>
      </c>
      <c r="I13" s="54">
        <f>all__stats!X12</f>
        <v>-0.29146295599849498</v>
      </c>
      <c r="J13" s="53">
        <f>all__stats!Y12</f>
        <v>-1</v>
      </c>
      <c r="K13" s="54">
        <f>all__stats!Z12</f>
        <v>-1.4925373134328301E-2</v>
      </c>
    </row>
    <row r="14" spans="1:11">
      <c r="A14" s="78">
        <f>all__stats!A13</f>
        <v>10</v>
      </c>
      <c r="B14" s="78">
        <f>all__stats!E13</f>
        <v>100</v>
      </c>
      <c r="C14" s="79">
        <f>all__stats!F13</f>
        <v>8.16326530612244E-2</v>
      </c>
      <c r="D14" s="52">
        <f>all__stats!H13</f>
        <v>5.968</v>
      </c>
      <c r="E14" s="49">
        <f>all__stats!I13</f>
        <v>72</v>
      </c>
      <c r="F14" s="52">
        <f>all__stats!Q13</f>
        <v>2.669</v>
      </c>
      <c r="G14" s="49">
        <f>all__stats!R13</f>
        <v>67</v>
      </c>
      <c r="H14" s="53">
        <f>all__stats!W13</f>
        <v>-3.2989999999999999</v>
      </c>
      <c r="I14" s="54">
        <f>all__stats!X13</f>
        <v>-0.55278150134048198</v>
      </c>
      <c r="J14" s="53">
        <f>all__stats!Y13</f>
        <v>-5</v>
      </c>
      <c r="K14" s="54">
        <f>all__stats!Z13</f>
        <v>-6.9444444444444406E-2</v>
      </c>
    </row>
    <row r="15" spans="1:11">
      <c r="A15" s="78">
        <f>all__stats!A14</f>
        <v>10</v>
      </c>
      <c r="B15" s="78">
        <f>all__stats!E14</f>
        <v>100</v>
      </c>
      <c r="C15" s="79">
        <f>all__stats!F14</f>
        <v>8.16326530612244E-2</v>
      </c>
      <c r="D15" s="52">
        <f>all__stats!H14</f>
        <v>6.1159999999999997</v>
      </c>
      <c r="E15" s="49">
        <f>all__stats!I14</f>
        <v>71</v>
      </c>
      <c r="F15" s="52">
        <f>all__stats!Q14</f>
        <v>3.7639999999999998</v>
      </c>
      <c r="G15" s="49">
        <f>all__stats!R14</f>
        <v>70</v>
      </c>
      <c r="H15" s="53">
        <f>all__stats!W14</f>
        <v>-2.3519999999999999</v>
      </c>
      <c r="I15" s="54">
        <f>all__stats!X14</f>
        <v>-0.38456507521255701</v>
      </c>
      <c r="J15" s="53">
        <f>all__stats!Y14</f>
        <v>-1</v>
      </c>
      <c r="K15" s="54">
        <f>all__stats!Z14</f>
        <v>-1.4084507042253501E-2</v>
      </c>
    </row>
    <row r="16" spans="1:11">
      <c r="A16" s="78">
        <f>all__stats!A15</f>
        <v>10</v>
      </c>
      <c r="B16" s="78">
        <f>all__stats!E15</f>
        <v>100</v>
      </c>
      <c r="C16" s="79">
        <f>all__stats!F15</f>
        <v>8.16326530612244E-2</v>
      </c>
      <c r="D16" s="52">
        <f>all__stats!H15</f>
        <v>6.032</v>
      </c>
      <c r="E16" s="49">
        <f>all__stats!I15</f>
        <v>69</v>
      </c>
      <c r="F16" s="52">
        <f>all__stats!Q15</f>
        <v>4.3369999999999997</v>
      </c>
      <c r="G16" s="49">
        <f>all__stats!R15</f>
        <v>68</v>
      </c>
      <c r="H16" s="53">
        <f>all__stats!W15</f>
        <v>-1.6950000000000001</v>
      </c>
      <c r="I16" s="54">
        <f>all__stats!X15</f>
        <v>-0.281001326259947</v>
      </c>
      <c r="J16" s="53">
        <f>all__stats!Y15</f>
        <v>-1</v>
      </c>
      <c r="K16" s="54">
        <f>all__stats!Z15</f>
        <v>-1.4492753623188401E-2</v>
      </c>
    </row>
    <row r="17" spans="1:11">
      <c r="A17" s="78">
        <f>all__stats!A16</f>
        <v>10</v>
      </c>
      <c r="B17" s="78">
        <f>all__stats!E16</f>
        <v>100</v>
      </c>
      <c r="C17" s="79">
        <f>all__stats!F16</f>
        <v>8.16326530612244E-2</v>
      </c>
      <c r="D17" s="52">
        <f>all__stats!H16</f>
        <v>6.1340000000000003</v>
      </c>
      <c r="E17" s="49">
        <f>all__stats!I16</f>
        <v>67</v>
      </c>
      <c r="F17" s="52">
        <f>all__stats!Q16</f>
        <v>4.9169999999999998</v>
      </c>
      <c r="G17" s="49">
        <f>all__stats!R16</f>
        <v>66</v>
      </c>
      <c r="H17" s="53">
        <f>all__stats!W16</f>
        <v>-1.2170000000000001</v>
      </c>
      <c r="I17" s="54">
        <f>all__stats!X16</f>
        <v>-0.19840234757091599</v>
      </c>
      <c r="J17" s="53">
        <f>all__stats!Y16</f>
        <v>-1</v>
      </c>
      <c r="K17" s="54">
        <f>all__stats!Z16</f>
        <v>-1.4925373134328301E-2</v>
      </c>
    </row>
    <row r="18" spans="1:11">
      <c r="A18" s="80"/>
      <c r="B18" s="80"/>
      <c r="C18" s="80"/>
    </row>
    <row r="19" spans="1:11">
      <c r="A19" s="77" t="s">
        <v>53</v>
      </c>
      <c r="B19" s="77" t="s">
        <v>52</v>
      </c>
      <c r="C19" s="77" t="s">
        <v>54</v>
      </c>
      <c r="D19" s="76" t="s">
        <v>57</v>
      </c>
      <c r="E19" s="76"/>
      <c r="F19" s="76" t="s">
        <v>58</v>
      </c>
      <c r="G19" s="76"/>
      <c r="H19" s="74" t="s">
        <v>59</v>
      </c>
      <c r="I19" s="74" t="s">
        <v>60</v>
      </c>
      <c r="J19" s="74" t="s">
        <v>61</v>
      </c>
      <c r="K19" s="74" t="s">
        <v>62</v>
      </c>
    </row>
    <row r="20" spans="1:11">
      <c r="A20" s="77"/>
      <c r="B20" s="77"/>
      <c r="C20" s="77"/>
      <c r="D20" s="51" t="s">
        <v>55</v>
      </c>
      <c r="E20" s="51" t="s">
        <v>56</v>
      </c>
      <c r="F20" s="51" t="s">
        <v>55</v>
      </c>
      <c r="G20" s="51" t="s">
        <v>56</v>
      </c>
      <c r="H20" s="75"/>
      <c r="I20" s="75"/>
      <c r="J20" s="75"/>
      <c r="K20" s="75"/>
    </row>
    <row r="21" spans="1:11">
      <c r="A21" s="78">
        <f>all__stats!A19</f>
        <v>20</v>
      </c>
      <c r="B21" s="78">
        <f>all__stats!E19</f>
        <v>200</v>
      </c>
      <c r="C21" s="79">
        <f>all__stats!F19</f>
        <v>9.9186669311644507E-3</v>
      </c>
      <c r="D21" s="52">
        <f>all__stats!H19</f>
        <v>31.279</v>
      </c>
      <c r="E21" s="49">
        <f>all__stats!I19</f>
        <v>137</v>
      </c>
      <c r="F21" s="52">
        <f>all__stats!Q19</f>
        <v>16.545999999999999</v>
      </c>
      <c r="G21" s="49">
        <f>all__stats!R19</f>
        <v>131</v>
      </c>
      <c r="H21" s="53">
        <f>all__stats!W19</f>
        <v>-14.733000000000001</v>
      </c>
      <c r="I21" s="54">
        <f>all__stats!X19</f>
        <v>-0.47101889446593498</v>
      </c>
      <c r="J21" s="53">
        <f>all__stats!Y19</f>
        <v>-6</v>
      </c>
      <c r="K21" s="54">
        <f>all__stats!Z19</f>
        <v>-4.3795620437956199E-2</v>
      </c>
    </row>
    <row r="22" spans="1:11">
      <c r="A22" s="78">
        <f>all__stats!A20</f>
        <v>20</v>
      </c>
      <c r="B22" s="78">
        <f>all__stats!E20</f>
        <v>200</v>
      </c>
      <c r="C22" s="79">
        <f>all__stats!F20</f>
        <v>9.9186669311644507E-3</v>
      </c>
      <c r="D22" s="52">
        <f>all__stats!H20</f>
        <v>30.032</v>
      </c>
      <c r="E22" s="49">
        <f>all__stats!I20</f>
        <v>139</v>
      </c>
      <c r="F22" s="52">
        <f>all__stats!Q20</f>
        <v>17.899999999999999</v>
      </c>
      <c r="G22" s="49">
        <f>all__stats!R20</f>
        <v>135</v>
      </c>
      <c r="H22" s="53">
        <f>all__stats!W20</f>
        <v>-12.132</v>
      </c>
      <c r="I22" s="54">
        <f>all__stats!X20</f>
        <v>-0.40396909962706401</v>
      </c>
      <c r="J22" s="53">
        <f>all__stats!Y20</f>
        <v>-4</v>
      </c>
      <c r="K22" s="54">
        <f>all__stats!Z20</f>
        <v>-2.8776978417266098E-2</v>
      </c>
    </row>
    <row r="23" spans="1:11">
      <c r="A23" s="78">
        <f>all__stats!A21</f>
        <v>20</v>
      </c>
      <c r="B23" s="78">
        <f>all__stats!E21</f>
        <v>200</v>
      </c>
      <c r="C23" s="79">
        <f>all__stats!F21</f>
        <v>9.9186669311644507E-3</v>
      </c>
      <c r="D23" s="52">
        <f>all__stats!H21</f>
        <v>30.782</v>
      </c>
      <c r="E23" s="49">
        <f>all__stats!I21</f>
        <v>139</v>
      </c>
      <c r="F23" s="52">
        <f>all__stats!Q21</f>
        <v>23.422000000000001</v>
      </c>
      <c r="G23" s="49">
        <f>all__stats!R21</f>
        <v>138</v>
      </c>
      <c r="H23" s="53">
        <f>all__stats!W21</f>
        <v>-7.3599999999999897</v>
      </c>
      <c r="I23" s="54">
        <f>all__stats!X21</f>
        <v>-0.23910077317913001</v>
      </c>
      <c r="J23" s="53">
        <f>all__stats!Y21</f>
        <v>-1</v>
      </c>
      <c r="K23" s="54">
        <f>all__stats!Z21</f>
        <v>-7.1942446043165402E-3</v>
      </c>
    </row>
    <row r="24" spans="1:11">
      <c r="A24" s="78">
        <f>all__stats!A22</f>
        <v>20</v>
      </c>
      <c r="B24" s="78">
        <f>all__stats!E22</f>
        <v>200</v>
      </c>
      <c r="C24" s="79">
        <f>all__stats!F22</f>
        <v>9.9186669311644507E-3</v>
      </c>
      <c r="D24" s="52">
        <f>all__stats!H22</f>
        <v>29.547999999999998</v>
      </c>
      <c r="E24" s="49">
        <f>all__stats!I22</f>
        <v>137</v>
      </c>
      <c r="F24" s="52">
        <f>all__stats!Q22</f>
        <v>15.691000000000001</v>
      </c>
      <c r="G24" s="49">
        <f>all__stats!R22</f>
        <v>132</v>
      </c>
      <c r="H24" s="53">
        <f>all__stats!W22</f>
        <v>-13.8569999999999</v>
      </c>
      <c r="I24" s="54">
        <f>all__stats!X22</f>
        <v>-0.46896575064302098</v>
      </c>
      <c r="J24" s="53">
        <f>all__stats!Y22</f>
        <v>-5</v>
      </c>
      <c r="K24" s="54">
        <f>all__stats!Z22</f>
        <v>-3.6496350364963501E-2</v>
      </c>
    </row>
    <row r="25" spans="1:11">
      <c r="A25" s="78">
        <f>all__stats!A23</f>
        <v>20</v>
      </c>
      <c r="B25" s="78">
        <f>all__stats!E23</f>
        <v>200</v>
      </c>
      <c r="C25" s="79">
        <f>all__stats!F23</f>
        <v>9.9186669311644507E-3</v>
      </c>
      <c r="D25" s="52">
        <f>all__stats!H23</f>
        <v>29.047999999999998</v>
      </c>
      <c r="E25" s="49">
        <f>all__stats!I23</f>
        <v>133</v>
      </c>
      <c r="F25" s="52">
        <f>all__stats!Q23</f>
        <v>20.48</v>
      </c>
      <c r="G25" s="49">
        <f>all__stats!R23</f>
        <v>131</v>
      </c>
      <c r="H25" s="53">
        <f>all__stats!W23</f>
        <v>-8.5679999999999907</v>
      </c>
      <c r="I25" s="54">
        <f>all__stats!X23</f>
        <v>-0.29496006609749298</v>
      </c>
      <c r="J25" s="53">
        <f>all__stats!Y23</f>
        <v>-2</v>
      </c>
      <c r="K25" s="54">
        <f>all__stats!Z23</f>
        <v>-1.50375939849624E-2</v>
      </c>
    </row>
    <row r="26" spans="1:11">
      <c r="A26" s="78">
        <f>all__stats!A24</f>
        <v>20</v>
      </c>
      <c r="B26" s="78">
        <f>all__stats!E24</f>
        <v>200</v>
      </c>
      <c r="C26" s="79">
        <f>all__stats!F24</f>
        <v>4.8828125E-2</v>
      </c>
      <c r="D26" s="52">
        <f>all__stats!H24</f>
        <v>32.323999999999998</v>
      </c>
      <c r="E26" s="49">
        <f>all__stats!I24</f>
        <v>140</v>
      </c>
      <c r="F26" s="52">
        <f>all__stats!Q24</f>
        <v>23.338999999999999</v>
      </c>
      <c r="G26" s="49">
        <f>all__stats!R24</f>
        <v>140</v>
      </c>
      <c r="H26" s="53">
        <f>all__stats!W24</f>
        <v>-8.9849999999999994</v>
      </c>
      <c r="I26" s="54">
        <f>all__stats!X24</f>
        <v>-0.27796683578765002</v>
      </c>
      <c r="J26" s="53">
        <f>all__stats!Y24</f>
        <v>0</v>
      </c>
      <c r="K26" s="54">
        <f>all__stats!Z24</f>
        <v>0</v>
      </c>
    </row>
    <row r="27" spans="1:11">
      <c r="A27" s="78">
        <f>all__stats!A25</f>
        <v>20</v>
      </c>
      <c r="B27" s="78">
        <f>all__stats!E25</f>
        <v>200</v>
      </c>
      <c r="C27" s="79">
        <f>all__stats!F25</f>
        <v>4.8828125E-2</v>
      </c>
      <c r="D27" s="52">
        <f>all__stats!H25</f>
        <v>31.634</v>
      </c>
      <c r="E27" s="49">
        <f>all__stats!I25</f>
        <v>148</v>
      </c>
      <c r="F27" s="52">
        <f>all__stats!Q25</f>
        <v>25.042999999999999</v>
      </c>
      <c r="G27" s="49">
        <f>all__stats!R25</f>
        <v>146</v>
      </c>
      <c r="H27" s="53">
        <f>all__stats!W25</f>
        <v>-6.5910000000000002</v>
      </c>
      <c r="I27" s="54">
        <f>all__stats!X25</f>
        <v>-0.208351773408358</v>
      </c>
      <c r="J27" s="53">
        <f>all__stats!Y25</f>
        <v>-2</v>
      </c>
      <c r="K27" s="54">
        <f>all__stats!Z25</f>
        <v>-1.35135135135135E-2</v>
      </c>
    </row>
    <row r="28" spans="1:11">
      <c r="A28" s="78">
        <f>all__stats!A26</f>
        <v>20</v>
      </c>
      <c r="B28" s="78">
        <f>all__stats!E26</f>
        <v>200</v>
      </c>
      <c r="C28" s="79">
        <f>all__stats!F26</f>
        <v>4.8828125E-2</v>
      </c>
      <c r="D28" s="52">
        <f>all__stats!H26</f>
        <v>31.536000000000001</v>
      </c>
      <c r="E28" s="49">
        <f>all__stats!I26</f>
        <v>147</v>
      </c>
      <c r="F28" s="52">
        <f>all__stats!Q26</f>
        <v>19.885000000000002</v>
      </c>
      <c r="G28" s="49">
        <f>all__stats!R26</f>
        <v>145</v>
      </c>
      <c r="H28" s="53">
        <f>all__stats!W26</f>
        <v>-11.651</v>
      </c>
      <c r="I28" s="54">
        <f>all__stats!X26</f>
        <v>-0.36945078640284101</v>
      </c>
      <c r="J28" s="53">
        <f>all__stats!Y26</f>
        <v>-2</v>
      </c>
      <c r="K28" s="54">
        <f>all__stats!Z26</f>
        <v>-1.3605442176870699E-2</v>
      </c>
    </row>
    <row r="29" spans="1:11">
      <c r="A29" s="78">
        <f>all__stats!A27</f>
        <v>20</v>
      </c>
      <c r="B29" s="78">
        <f>all__stats!E27</f>
        <v>200</v>
      </c>
      <c r="C29" s="79">
        <f>all__stats!F27</f>
        <v>4.8828125E-2</v>
      </c>
      <c r="D29" s="52">
        <f>all__stats!H27</f>
        <v>31.315000000000001</v>
      </c>
      <c r="E29" s="49">
        <f>all__stats!I27</f>
        <v>146</v>
      </c>
      <c r="F29" s="52">
        <f>all__stats!Q27</f>
        <v>19.518000000000001</v>
      </c>
      <c r="G29" s="49">
        <f>all__stats!R27</f>
        <v>142</v>
      </c>
      <c r="H29" s="53">
        <f>all__stats!W27</f>
        <v>-11.797000000000001</v>
      </c>
      <c r="I29" s="54">
        <f>all__stats!X27</f>
        <v>-0.37672042152323099</v>
      </c>
      <c r="J29" s="53">
        <f>all__stats!Y27</f>
        <v>-4</v>
      </c>
      <c r="K29" s="54">
        <f>all__stats!Z27</f>
        <v>-2.7397260273972601E-2</v>
      </c>
    </row>
    <row r="30" spans="1:11">
      <c r="A30" s="78">
        <f>all__stats!A28</f>
        <v>20</v>
      </c>
      <c r="B30" s="78">
        <f>all__stats!E28</f>
        <v>200</v>
      </c>
      <c r="C30" s="79">
        <f>all__stats!F28</f>
        <v>4.8828125E-2</v>
      </c>
      <c r="D30" s="52">
        <f>all__stats!H28</f>
        <v>31.263999999999999</v>
      </c>
      <c r="E30" s="49">
        <f>all__stats!I28</f>
        <v>149</v>
      </c>
      <c r="F30" s="52">
        <f>all__stats!Q28</f>
        <v>19.753</v>
      </c>
      <c r="G30" s="49">
        <f>all__stats!R28</f>
        <v>146</v>
      </c>
      <c r="H30" s="53">
        <f>all__stats!W28</f>
        <v>-11.510999999999999</v>
      </c>
      <c r="I30" s="54">
        <f>all__stats!X28</f>
        <v>-0.36818705220061398</v>
      </c>
      <c r="J30" s="53">
        <f>all__stats!Y28</f>
        <v>-3</v>
      </c>
      <c r="K30" s="54">
        <f>all__stats!Z28</f>
        <v>-2.0134228187919399E-2</v>
      </c>
    </row>
    <row r="31" spans="1:11">
      <c r="A31" s="78">
        <f>all__stats!A29</f>
        <v>20</v>
      </c>
      <c r="B31" s="78">
        <f>all__stats!E29</f>
        <v>200</v>
      </c>
      <c r="C31" s="79">
        <f>all__stats!F29</f>
        <v>0.08</v>
      </c>
      <c r="D31" s="52">
        <f>all__stats!H29</f>
        <v>34.664999999999999</v>
      </c>
      <c r="E31" s="49">
        <f>all__stats!I29</f>
        <v>136</v>
      </c>
      <c r="F31" s="52">
        <f>all__stats!Q29</f>
        <v>19.02</v>
      </c>
      <c r="G31" s="49">
        <f>all__stats!R29</f>
        <v>120</v>
      </c>
      <c r="H31" s="53">
        <f>all__stats!W29</f>
        <v>-15.645</v>
      </c>
      <c r="I31" s="54">
        <f>all__stats!X29</f>
        <v>-0.45131977498918202</v>
      </c>
      <c r="J31" s="53">
        <f>all__stats!Y29</f>
        <v>-16</v>
      </c>
      <c r="K31" s="54">
        <f>all__stats!Z29</f>
        <v>-0.11764705882352899</v>
      </c>
    </row>
    <row r="32" spans="1:11">
      <c r="A32" s="78">
        <f>all__stats!A30</f>
        <v>20</v>
      </c>
      <c r="B32" s="78">
        <f>all__stats!E30</f>
        <v>200</v>
      </c>
      <c r="C32" s="79">
        <f>all__stats!F30</f>
        <v>0.08</v>
      </c>
      <c r="D32" s="52">
        <f>all__stats!H30</f>
        <v>32.152999999999999</v>
      </c>
      <c r="E32" s="49">
        <f>all__stats!I30</f>
        <v>143</v>
      </c>
      <c r="F32" s="52">
        <f>all__stats!Q30</f>
        <v>29.443000000000001</v>
      </c>
      <c r="G32" s="49">
        <f>all__stats!R30</f>
        <v>142</v>
      </c>
      <c r="H32" s="53">
        <f>all__stats!W30</f>
        <v>-2.7099999999999902</v>
      </c>
      <c r="I32" s="54">
        <f>all__stats!X30</f>
        <v>-8.4284514664261401E-2</v>
      </c>
      <c r="J32" s="53">
        <f>all__stats!Y30</f>
        <v>-1</v>
      </c>
      <c r="K32" s="54">
        <f>all__stats!Z30</f>
        <v>-6.9930069930069904E-3</v>
      </c>
    </row>
    <row r="33" spans="1:11">
      <c r="A33" s="78">
        <f>all__stats!A31</f>
        <v>20</v>
      </c>
      <c r="B33" s="78">
        <f>all__stats!E31</f>
        <v>200</v>
      </c>
      <c r="C33" s="79">
        <f>all__stats!F31</f>
        <v>0.08</v>
      </c>
      <c r="D33" s="52">
        <f>all__stats!H31</f>
        <v>32.003</v>
      </c>
      <c r="E33" s="49">
        <f>all__stats!I31</f>
        <v>137</v>
      </c>
      <c r="F33" s="52">
        <f>all__stats!Q31</f>
        <v>17.149000000000001</v>
      </c>
      <c r="G33" s="49">
        <f>all__stats!R31</f>
        <v>131</v>
      </c>
      <c r="H33" s="53">
        <f>all__stats!W31</f>
        <v>-14.853999999999999</v>
      </c>
      <c r="I33" s="54">
        <f>all__stats!X31</f>
        <v>-0.46414398650126498</v>
      </c>
      <c r="J33" s="53">
        <f>all__stats!Y31</f>
        <v>-6</v>
      </c>
      <c r="K33" s="54">
        <f>all__stats!Z31</f>
        <v>-4.3795620437956199E-2</v>
      </c>
    </row>
    <row r="34" spans="1:11">
      <c r="A34" s="78">
        <f>all__stats!A32</f>
        <v>20</v>
      </c>
      <c r="B34" s="78">
        <f>all__stats!E32</f>
        <v>200</v>
      </c>
      <c r="C34" s="79">
        <f>all__stats!F32</f>
        <v>0.08</v>
      </c>
      <c r="D34" s="52">
        <f>all__stats!H32</f>
        <v>32.22</v>
      </c>
      <c r="E34" s="49">
        <f>all__stats!I32</f>
        <v>136</v>
      </c>
      <c r="F34" s="52">
        <f>all__stats!Q32</f>
        <v>18.616</v>
      </c>
      <c r="G34" s="49">
        <f>all__stats!R32</f>
        <v>136</v>
      </c>
      <c r="H34" s="53">
        <f>all__stats!W32</f>
        <v>-13.603999999999999</v>
      </c>
      <c r="I34" s="54">
        <f>all__stats!X32</f>
        <v>-0.422222222222222</v>
      </c>
      <c r="J34" s="53">
        <f>all__stats!Y32</f>
        <v>0</v>
      </c>
      <c r="K34" s="54">
        <f>all__stats!Z32</f>
        <v>0</v>
      </c>
    </row>
    <row r="35" spans="1:11">
      <c r="A35" s="78">
        <f>all__stats!A33</f>
        <v>20</v>
      </c>
      <c r="B35" s="78">
        <f>all__stats!E33</f>
        <v>200</v>
      </c>
      <c r="C35" s="79">
        <f>all__stats!F33</f>
        <v>0.08</v>
      </c>
      <c r="D35" s="52">
        <f>all__stats!H33</f>
        <v>32.988</v>
      </c>
      <c r="E35" s="49">
        <f>all__stats!I33</f>
        <v>140</v>
      </c>
      <c r="F35" s="52">
        <f>all__stats!Q33</f>
        <v>23.495000000000001</v>
      </c>
      <c r="G35" s="49">
        <f>all__stats!R33</f>
        <v>134</v>
      </c>
      <c r="H35" s="53">
        <f>all__stats!W33</f>
        <v>-9.4929999999999897</v>
      </c>
      <c r="I35" s="54">
        <f>all__stats!X33</f>
        <v>-0.28777131077967699</v>
      </c>
      <c r="J35" s="53">
        <f>all__stats!Y33</f>
        <v>-6</v>
      </c>
      <c r="K35" s="54">
        <f>all__stats!Z33</f>
        <v>-4.2857142857142802E-2</v>
      </c>
    </row>
    <row r="36" spans="1:11">
      <c r="A36" s="81"/>
      <c r="B36" s="81"/>
      <c r="C36" s="82"/>
      <c r="D36" s="55"/>
      <c r="E36" s="11"/>
      <c r="F36" s="55"/>
      <c r="G36" s="11"/>
      <c r="H36" s="56"/>
      <c r="I36" s="57"/>
      <c r="J36" s="56"/>
      <c r="K36" s="57"/>
    </row>
    <row r="37" spans="1:11">
      <c r="A37" s="77" t="s">
        <v>53</v>
      </c>
      <c r="B37" s="77" t="s">
        <v>52</v>
      </c>
      <c r="C37" s="77" t="s">
        <v>54</v>
      </c>
      <c r="D37" s="76" t="s">
        <v>57</v>
      </c>
      <c r="E37" s="76"/>
      <c r="F37" s="76" t="s">
        <v>58</v>
      </c>
      <c r="G37" s="76"/>
      <c r="H37" s="74" t="s">
        <v>59</v>
      </c>
      <c r="I37" s="74" t="s">
        <v>60</v>
      </c>
      <c r="J37" s="74" t="s">
        <v>61</v>
      </c>
      <c r="K37" s="74" t="s">
        <v>62</v>
      </c>
    </row>
    <row r="38" spans="1:11">
      <c r="A38" s="77"/>
      <c r="B38" s="77"/>
      <c r="C38" s="77"/>
      <c r="D38" s="51" t="s">
        <v>55</v>
      </c>
      <c r="E38" s="51" t="s">
        <v>56</v>
      </c>
      <c r="F38" s="51" t="s">
        <v>55</v>
      </c>
      <c r="G38" s="51" t="s">
        <v>56</v>
      </c>
      <c r="H38" s="75"/>
      <c r="I38" s="75"/>
      <c r="J38" s="75"/>
      <c r="K38" s="75"/>
    </row>
    <row r="39" spans="1:11">
      <c r="A39" s="78">
        <f>all__stats!A35</f>
        <v>100</v>
      </c>
      <c r="B39" s="78">
        <f>all__stats!E35</f>
        <v>1000</v>
      </c>
      <c r="C39" s="79">
        <f>all__stats!F35</f>
        <v>9.9513379573883693E-3</v>
      </c>
      <c r="D39" s="52">
        <f>all__stats!H35</f>
        <v>558.51499999999999</v>
      </c>
      <c r="E39" s="49">
        <f>all__stats!I35</f>
        <v>534</v>
      </c>
      <c r="F39" s="52">
        <f>all__stats!Q35</f>
        <v>223.983</v>
      </c>
      <c r="G39" s="49">
        <f>all__stats!R35</f>
        <v>536</v>
      </c>
      <c r="H39" s="53">
        <f>all__stats!W35</f>
        <v>-334.53199999999998</v>
      </c>
      <c r="I39" s="54">
        <f>all__stats!X35</f>
        <v>-0.59896690330608804</v>
      </c>
      <c r="J39" s="53">
        <f>all__stats!Y35</f>
        <v>2</v>
      </c>
      <c r="K39" s="54">
        <f>all__stats!Z35</f>
        <v>3.7453183520599199E-3</v>
      </c>
    </row>
    <row r="40" spans="1:11">
      <c r="A40" s="78">
        <f>all__stats!A36</f>
        <v>100</v>
      </c>
      <c r="B40" s="78">
        <f>all__stats!E36</f>
        <v>1000</v>
      </c>
      <c r="C40" s="79">
        <f>all__stats!F36</f>
        <v>9.9513379573883693E-3</v>
      </c>
      <c r="D40" s="52">
        <f>all__stats!H36</f>
        <v>572.88</v>
      </c>
      <c r="E40" s="49">
        <f>all__stats!I36</f>
        <v>531</v>
      </c>
      <c r="F40" s="52">
        <f>all__stats!Q36</f>
        <v>221.19200000000001</v>
      </c>
      <c r="G40" s="49">
        <f>all__stats!R36</f>
        <v>522</v>
      </c>
      <c r="H40" s="53">
        <f>all__stats!W36</f>
        <v>-351.68799999999999</v>
      </c>
      <c r="I40" s="54">
        <f>all__stats!X36</f>
        <v>-0.61389470744309405</v>
      </c>
      <c r="J40" s="53">
        <f>all__stats!Y36</f>
        <v>-9</v>
      </c>
      <c r="K40" s="54">
        <f>all__stats!Z36</f>
        <v>-1.6949152542372801E-2</v>
      </c>
    </row>
    <row r="41" spans="1:11">
      <c r="A41" s="78">
        <f>all__stats!A37</f>
        <v>100</v>
      </c>
      <c r="B41" s="78">
        <f>all__stats!E37</f>
        <v>1000</v>
      </c>
      <c r="C41" s="79">
        <f>all__stats!F37</f>
        <v>9.9513379573883693E-3</v>
      </c>
      <c r="D41" s="52">
        <f>all__stats!H37</f>
        <v>579.87699999999995</v>
      </c>
      <c r="E41" s="49">
        <f>all__stats!I37</f>
        <v>513</v>
      </c>
      <c r="F41" s="52">
        <f>all__stats!Q37</f>
        <v>829.11800000000005</v>
      </c>
      <c r="G41" s="49">
        <f>all__stats!R37</f>
        <v>414</v>
      </c>
      <c r="H41" s="53">
        <f>all__stats!W37</f>
        <v>249.24100000000001</v>
      </c>
      <c r="I41" s="54">
        <f>all__stats!X37</f>
        <v>0.42981701291825702</v>
      </c>
      <c r="J41" s="53">
        <f>all__stats!Y37</f>
        <v>-99</v>
      </c>
      <c r="K41" s="54">
        <f>all__stats!Z37</f>
        <v>-0.19298245614035001</v>
      </c>
    </row>
    <row r="42" spans="1:11">
      <c r="A42" s="78">
        <f>all__stats!A38</f>
        <v>100</v>
      </c>
      <c r="B42" s="78">
        <f>all__stats!E38</f>
        <v>1000</v>
      </c>
      <c r="C42" s="79">
        <f>all__stats!F38</f>
        <v>9.9513379573883693E-3</v>
      </c>
      <c r="D42" s="52">
        <f>all__stats!H38</f>
        <v>571.18299999999999</v>
      </c>
      <c r="E42" s="49">
        <f>all__stats!I38</f>
        <v>508</v>
      </c>
      <c r="F42" s="52">
        <f>all__stats!Q38</f>
        <v>213.76300000000001</v>
      </c>
      <c r="G42" s="49">
        <f>all__stats!R38</f>
        <v>508</v>
      </c>
      <c r="H42" s="53">
        <f>all__stats!W38</f>
        <v>-357.41999999999899</v>
      </c>
      <c r="I42" s="54">
        <f>all__stats!X38</f>
        <v>-0.62575391774615097</v>
      </c>
      <c r="J42" s="53">
        <f>all__stats!Y38</f>
        <v>0</v>
      </c>
      <c r="K42" s="54">
        <f>all__stats!Z38</f>
        <v>0</v>
      </c>
    </row>
    <row r="43" spans="1:11">
      <c r="A43" s="78">
        <f>all__stats!A39</f>
        <v>100</v>
      </c>
      <c r="B43" s="78">
        <f>all__stats!E39</f>
        <v>1000</v>
      </c>
      <c r="C43" s="79">
        <f>all__stats!F39</f>
        <v>9.9513379573883693E-3</v>
      </c>
      <c r="D43" s="52">
        <f>all__stats!H39</f>
        <v>539.48699999999997</v>
      </c>
      <c r="E43" s="49">
        <f>all__stats!I39</f>
        <v>527</v>
      </c>
      <c r="F43" s="52">
        <f>all__stats!Q39</f>
        <v>220.714</v>
      </c>
      <c r="G43" s="49">
        <f>all__stats!R39</f>
        <v>525</v>
      </c>
      <c r="H43" s="53">
        <f>all__stats!W39</f>
        <v>-318.772999999999</v>
      </c>
      <c r="I43" s="54">
        <f>all__stats!X39</f>
        <v>-0.59088170799296302</v>
      </c>
      <c r="J43" s="53">
        <f>all__stats!Y39</f>
        <v>-2</v>
      </c>
      <c r="K43" s="54">
        <f>all__stats!Z39</f>
        <v>-3.7950664136622301E-3</v>
      </c>
    </row>
    <row r="44" spans="1:11">
      <c r="A44" s="78">
        <f>all__stats!A40</f>
        <v>100</v>
      </c>
      <c r="B44" s="78">
        <f>all__stats!E40</f>
        <v>1000</v>
      </c>
      <c r="C44" s="79">
        <f>all__stats!F40</f>
        <v>4.9593334655822198E-2</v>
      </c>
      <c r="D44" s="52">
        <f>all__stats!H40</f>
        <v>778.4</v>
      </c>
      <c r="E44" s="49">
        <f>all__stats!I40</f>
        <v>711</v>
      </c>
      <c r="F44" s="52">
        <f>all__stats!Q40</f>
        <v>371.42399999999998</v>
      </c>
      <c r="G44" s="49">
        <f>all__stats!R40</f>
        <v>698</v>
      </c>
      <c r="H44" s="53">
        <f>all__stats!W40</f>
        <v>-406.976</v>
      </c>
      <c r="I44" s="54">
        <f>all__stats!X40</f>
        <v>-0.52283658787255904</v>
      </c>
      <c r="J44" s="53">
        <f>all__stats!Y40</f>
        <v>-13</v>
      </c>
      <c r="K44" s="54">
        <f>all__stats!Z40</f>
        <v>-1.8284106891701801E-2</v>
      </c>
    </row>
    <row r="45" spans="1:11">
      <c r="A45" s="78">
        <f>all__stats!A41</f>
        <v>100</v>
      </c>
      <c r="B45" s="78">
        <f>all__stats!E41</f>
        <v>1000</v>
      </c>
      <c r="C45" s="79">
        <f>all__stats!F41</f>
        <v>4.9593334655822198E-2</v>
      </c>
      <c r="D45" s="52">
        <f>all__stats!H41</f>
        <v>785.53</v>
      </c>
      <c r="E45" s="49">
        <f>all__stats!I41</f>
        <v>711</v>
      </c>
      <c r="F45" s="52">
        <f>all__stats!Q41</f>
        <v>672.02</v>
      </c>
      <c r="G45" s="49">
        <f>all__stats!R41</f>
        <v>571</v>
      </c>
      <c r="H45" s="53">
        <f>all__stats!W41</f>
        <v>-113.509999999999</v>
      </c>
      <c r="I45" s="54">
        <f>all__stats!X41</f>
        <v>-0.14450116481865699</v>
      </c>
      <c r="J45" s="53">
        <f>all__stats!Y41</f>
        <v>-140</v>
      </c>
      <c r="K45" s="54">
        <f>all__stats!Z41</f>
        <v>-0.19690576652601899</v>
      </c>
    </row>
    <row r="46" spans="1:11">
      <c r="A46" s="78">
        <f>all__stats!A42</f>
        <v>100</v>
      </c>
      <c r="B46" s="78">
        <f>all__stats!E42</f>
        <v>1000</v>
      </c>
      <c r="C46" s="79">
        <f>all__stats!F42</f>
        <v>4.9593334655822198E-2</v>
      </c>
      <c r="D46" s="52">
        <f>all__stats!H42</f>
        <v>805.99900000000002</v>
      </c>
      <c r="E46" s="49">
        <f>all__stats!I42</f>
        <v>697</v>
      </c>
      <c r="F46" s="52">
        <f>all__stats!Q42</f>
        <v>333.60399999999998</v>
      </c>
      <c r="G46" s="49">
        <f>all__stats!R42</f>
        <v>693</v>
      </c>
      <c r="H46" s="53">
        <f>all__stats!W42</f>
        <v>-472.39499999999998</v>
      </c>
      <c r="I46" s="54">
        <f>all__stats!X42</f>
        <v>-0.58609874205799195</v>
      </c>
      <c r="J46" s="53">
        <f>all__stats!Y42</f>
        <v>-4</v>
      </c>
      <c r="K46" s="54">
        <f>all__stats!Z42</f>
        <v>-5.7388809182209403E-3</v>
      </c>
    </row>
    <row r="47" spans="1:11">
      <c r="A47" s="78">
        <f>all__stats!A43</f>
        <v>100</v>
      </c>
      <c r="B47" s="78">
        <f>all__stats!E43</f>
        <v>1000</v>
      </c>
      <c r="C47" s="79">
        <f>all__stats!F43</f>
        <v>4.9593334655822198E-2</v>
      </c>
      <c r="D47" s="52">
        <f>all__stats!H43</f>
        <v>833.95399999999995</v>
      </c>
      <c r="E47" s="49">
        <f>all__stats!I43</f>
        <v>682</v>
      </c>
      <c r="F47" s="52">
        <f>all__stats!Q43</f>
        <v>434.84199999999998</v>
      </c>
      <c r="G47" s="49">
        <f>all__stats!R43</f>
        <v>679</v>
      </c>
      <c r="H47" s="53">
        <f>all__stats!W43</f>
        <v>-399.111999999999</v>
      </c>
      <c r="I47" s="54">
        <f>all__stats!X43</f>
        <v>-0.47857795513901202</v>
      </c>
      <c r="J47" s="53">
        <f>all__stats!Y43</f>
        <v>-3</v>
      </c>
      <c r="K47" s="54">
        <f>all__stats!Z43</f>
        <v>-4.3988269794721403E-3</v>
      </c>
    </row>
    <row r="48" spans="1:11">
      <c r="A48" s="78">
        <f>all__stats!A44</f>
        <v>100</v>
      </c>
      <c r="B48" s="78">
        <f>all__stats!E44</f>
        <v>1000</v>
      </c>
      <c r="C48" s="79">
        <f>all__stats!F44</f>
        <v>4.9593334655822198E-2</v>
      </c>
      <c r="D48" s="52">
        <f>all__stats!H44</f>
        <v>792.95299999999997</v>
      </c>
      <c r="E48" s="49">
        <f>all__stats!I44</f>
        <v>708</v>
      </c>
      <c r="F48" s="52">
        <f>all__stats!Q44</f>
        <v>299.09500000000003</v>
      </c>
      <c r="G48" s="49">
        <f>all__stats!R44</f>
        <v>686</v>
      </c>
      <c r="H48" s="53">
        <f>all__stats!W44</f>
        <v>-493.85799999999898</v>
      </c>
      <c r="I48" s="54">
        <f>all__stats!X44</f>
        <v>-0.62280866583517502</v>
      </c>
      <c r="J48" s="53">
        <f>all__stats!Y44</f>
        <v>-22</v>
      </c>
      <c r="K48" s="54">
        <f>all__stats!Z44</f>
        <v>-3.10734463276836E-2</v>
      </c>
    </row>
    <row r="49" spans="1:11">
      <c r="A49" s="78">
        <f>all__stats!A45</f>
        <v>100</v>
      </c>
      <c r="B49" s="78">
        <f>all__stats!E45</f>
        <v>1000</v>
      </c>
      <c r="C49" s="79">
        <f>all__stats!F45</f>
        <v>0.1</v>
      </c>
      <c r="D49" s="52">
        <f>all__stats!H45</f>
        <v>774.92399999999998</v>
      </c>
      <c r="E49" s="49">
        <f>all__stats!I45</f>
        <v>762</v>
      </c>
      <c r="F49" s="52">
        <f>all__stats!Q45</f>
        <v>664.19100000000003</v>
      </c>
      <c r="G49" s="49">
        <f>all__stats!R45</f>
        <v>763</v>
      </c>
      <c r="H49" s="53">
        <f>all__stats!W45</f>
        <v>-110.732999999999</v>
      </c>
      <c r="I49" s="54">
        <f>all__stats!X45</f>
        <v>-0.142895303281353</v>
      </c>
      <c r="J49" s="53">
        <f>all__stats!Y45</f>
        <v>1</v>
      </c>
      <c r="K49" s="54">
        <f>all__stats!Z45</f>
        <v>1.31233595800524E-3</v>
      </c>
    </row>
    <row r="50" spans="1:11">
      <c r="A50" s="78">
        <f>all__stats!A46</f>
        <v>100</v>
      </c>
      <c r="B50" s="78">
        <f>all__stats!E46</f>
        <v>1000</v>
      </c>
      <c r="C50" s="79">
        <f>all__stats!F46</f>
        <v>0.1</v>
      </c>
      <c r="D50" s="52">
        <f>all__stats!H46</f>
        <v>815.93600000000004</v>
      </c>
      <c r="E50" s="49">
        <f>all__stats!I46</f>
        <v>756</v>
      </c>
      <c r="F50" s="52">
        <f>all__stats!Q46</f>
        <v>379.49</v>
      </c>
      <c r="G50" s="49">
        <f>all__stats!R46</f>
        <v>746</v>
      </c>
      <c r="H50" s="53">
        <f>all__stats!W46</f>
        <v>-436.44600000000003</v>
      </c>
      <c r="I50" s="54">
        <f>all__stats!X46</f>
        <v>-0.53490224723507696</v>
      </c>
      <c r="J50" s="53">
        <f>all__stats!Y46</f>
        <v>-10</v>
      </c>
      <c r="K50" s="54">
        <f>all__stats!Z46</f>
        <v>-1.3227513227513201E-2</v>
      </c>
    </row>
    <row r="51" spans="1:11">
      <c r="A51" s="78">
        <f>all__stats!A47</f>
        <v>100</v>
      </c>
      <c r="B51" s="78">
        <f>all__stats!E47</f>
        <v>1000</v>
      </c>
      <c r="C51" s="79">
        <f>all__stats!F47</f>
        <v>0.1</v>
      </c>
      <c r="D51" s="52">
        <f>all__stats!H47</f>
        <v>797.71799999999996</v>
      </c>
      <c r="E51" s="49">
        <f>all__stats!I47</f>
        <v>763</v>
      </c>
      <c r="F51" s="52">
        <f>all__stats!Q47</f>
        <v>455.923</v>
      </c>
      <c r="G51" s="49">
        <f>all__stats!R47</f>
        <v>752</v>
      </c>
      <c r="H51" s="53">
        <f>all__stats!W47</f>
        <v>-341.79499999999899</v>
      </c>
      <c r="I51" s="54">
        <f>all__stats!X47</f>
        <v>-0.42846594911986402</v>
      </c>
      <c r="J51" s="53">
        <f>all__stats!Y47</f>
        <v>-11</v>
      </c>
      <c r="K51" s="54">
        <f>all__stats!Z47</f>
        <v>-1.44167758846657E-2</v>
      </c>
    </row>
    <row r="52" spans="1:11">
      <c r="A52" s="78">
        <f>all__stats!A48</f>
        <v>100</v>
      </c>
      <c r="B52" s="78">
        <f>all__stats!E48</f>
        <v>1000</v>
      </c>
      <c r="C52" s="79">
        <f>all__stats!F48</f>
        <v>0.1</v>
      </c>
      <c r="D52" s="52">
        <f>all__stats!H48</f>
        <v>797.80200000000002</v>
      </c>
      <c r="E52" s="49">
        <f>all__stats!I48</f>
        <v>760</v>
      </c>
      <c r="F52" s="52">
        <f>all__stats!Q48</f>
        <v>492.524</v>
      </c>
      <c r="G52" s="49">
        <f>all__stats!R48</f>
        <v>753</v>
      </c>
      <c r="H52" s="53">
        <f>all__stats!W48</f>
        <v>-305.27800000000002</v>
      </c>
      <c r="I52" s="54">
        <f>all__stats!X48</f>
        <v>-0.38264882765397901</v>
      </c>
      <c r="J52" s="53">
        <f>all__stats!Y48</f>
        <v>-7</v>
      </c>
      <c r="K52" s="54">
        <f>all__stats!Z48</f>
        <v>-9.2105263157894694E-3</v>
      </c>
    </row>
    <row r="53" spans="1:11">
      <c r="A53" s="78">
        <f>all__stats!A49</f>
        <v>100</v>
      </c>
      <c r="B53" s="78">
        <f>all__stats!E49</f>
        <v>1000</v>
      </c>
      <c r="C53" s="79">
        <f>all__stats!F49</f>
        <v>0.1</v>
      </c>
      <c r="D53" s="52">
        <f>all__stats!H49</f>
        <v>817.12800000000004</v>
      </c>
      <c r="E53" s="49">
        <f>all__stats!I49</f>
        <v>738</v>
      </c>
      <c r="F53" s="52">
        <f>all__stats!Q49</f>
        <v>466.005</v>
      </c>
      <c r="G53" s="49">
        <f>all__stats!R49</f>
        <v>726</v>
      </c>
      <c r="H53" s="53">
        <f>all__stats!W49</f>
        <v>-351.12299999999999</v>
      </c>
      <c r="I53" s="54">
        <f>all__stats!X49</f>
        <v>-0.42970379181719298</v>
      </c>
      <c r="J53" s="53">
        <f>all__stats!Y49</f>
        <v>-12</v>
      </c>
      <c r="K53" s="54">
        <f>all__stats!Z49</f>
        <v>-1.6260162601626001E-2</v>
      </c>
    </row>
    <row r="54" spans="1:11">
      <c r="A54" s="81"/>
      <c r="B54" s="81"/>
      <c r="C54" s="82"/>
      <c r="D54" s="55"/>
      <c r="E54" s="11"/>
      <c r="F54" s="55"/>
      <c r="G54" s="11"/>
      <c r="H54" s="56"/>
      <c r="I54" s="57"/>
      <c r="J54" s="56"/>
      <c r="K54" s="57"/>
    </row>
    <row r="55" spans="1:11">
      <c r="A55" s="77" t="s">
        <v>53</v>
      </c>
      <c r="B55" s="77" t="s">
        <v>52</v>
      </c>
      <c r="C55" s="77" t="s">
        <v>54</v>
      </c>
      <c r="D55" s="76" t="s">
        <v>57</v>
      </c>
      <c r="E55" s="76"/>
      <c r="F55" s="76" t="s">
        <v>58</v>
      </c>
      <c r="G55" s="76"/>
      <c r="H55" s="74" t="s">
        <v>59</v>
      </c>
      <c r="I55" s="74" t="s">
        <v>60</v>
      </c>
      <c r="J55" s="74" t="s">
        <v>61</v>
      </c>
      <c r="K55" s="74" t="s">
        <v>62</v>
      </c>
    </row>
    <row r="56" spans="1:11">
      <c r="A56" s="77"/>
      <c r="B56" s="77"/>
      <c r="C56" s="77"/>
      <c r="D56" s="51" t="s">
        <v>55</v>
      </c>
      <c r="E56" s="51" t="s">
        <v>56</v>
      </c>
      <c r="F56" s="51" t="s">
        <v>55</v>
      </c>
      <c r="G56" s="51" t="s">
        <v>56</v>
      </c>
      <c r="H56" s="75"/>
      <c r="I56" s="75"/>
      <c r="J56" s="75"/>
      <c r="K56" s="75"/>
    </row>
    <row r="57" spans="1:11">
      <c r="A57" s="78">
        <f>all__stats!A51</f>
        <v>200</v>
      </c>
      <c r="B57" s="78">
        <f>all__stats!E51</f>
        <v>2000</v>
      </c>
      <c r="C57" s="79">
        <f>all__stats!F51</f>
        <v>9.9649234693877497E-3</v>
      </c>
      <c r="D57" s="52">
        <f>all__stats!H51</f>
        <v>2075.498</v>
      </c>
      <c r="E57" s="49">
        <f>all__stats!I51</f>
        <v>853</v>
      </c>
      <c r="F57" s="52">
        <f>all__stats!Q51</f>
        <v>748.66200000000003</v>
      </c>
      <c r="G57" s="49">
        <f>all__stats!R51</f>
        <v>861</v>
      </c>
      <c r="H57" s="53">
        <f>all__stats!W51</f>
        <v>-1326.836</v>
      </c>
      <c r="I57" s="54">
        <f>all__stats!X51</f>
        <v>-0.63928560759875397</v>
      </c>
      <c r="J57" s="53">
        <f>all__stats!Y51</f>
        <v>8</v>
      </c>
      <c r="K57" s="54">
        <f>all__stats!Z51</f>
        <v>9.3786635404454807E-3</v>
      </c>
    </row>
    <row r="58" spans="1:11">
      <c r="A58" s="78">
        <f>all__stats!A52</f>
        <v>200</v>
      </c>
      <c r="B58" s="78">
        <f>all__stats!E52</f>
        <v>2000</v>
      </c>
      <c r="C58" s="79">
        <f>all__stats!F52</f>
        <v>9.9649234693877497E-3</v>
      </c>
      <c r="D58" s="52">
        <f>all__stats!H52</f>
        <v>2177.0300000000002</v>
      </c>
      <c r="E58" s="49">
        <f>all__stats!I52</f>
        <v>869</v>
      </c>
      <c r="F58" s="52">
        <f>all__stats!Q52</f>
        <v>857.46100000000001</v>
      </c>
      <c r="G58" s="49">
        <f>all__stats!R52</f>
        <v>865</v>
      </c>
      <c r="H58" s="53">
        <f>all__stats!W52</f>
        <v>-1319.569</v>
      </c>
      <c r="I58" s="54">
        <f>all__stats!X52</f>
        <v>-0.60613266698208101</v>
      </c>
      <c r="J58" s="53">
        <f>all__stats!Y52</f>
        <v>-4</v>
      </c>
      <c r="K58" s="54">
        <f>all__stats!Z52</f>
        <v>-4.6029919447640897E-3</v>
      </c>
    </row>
    <row r="59" spans="1:11">
      <c r="A59" s="78">
        <f>all__stats!A53</f>
        <v>200</v>
      </c>
      <c r="B59" s="78">
        <f>all__stats!E53</f>
        <v>2000</v>
      </c>
      <c r="C59" s="79">
        <f>all__stats!F53</f>
        <v>9.9649234693877497E-3</v>
      </c>
      <c r="D59" s="52">
        <f>all__stats!H53</f>
        <v>1985.0640000000001</v>
      </c>
      <c r="E59" s="49">
        <f>all__stats!I53</f>
        <v>882</v>
      </c>
      <c r="F59" s="52">
        <f>all__stats!Q53</f>
        <v>1317.7909999999999</v>
      </c>
      <c r="G59" s="49">
        <f>all__stats!R53</f>
        <v>858</v>
      </c>
      <c r="H59" s="53">
        <f>all__stats!W53</f>
        <v>-667.27300000000002</v>
      </c>
      <c r="I59" s="54">
        <f>all__stats!X53</f>
        <v>-0.33614684463573902</v>
      </c>
      <c r="J59" s="53">
        <f>all__stats!Y53</f>
        <v>-24</v>
      </c>
      <c r="K59" s="54">
        <f>all__stats!Z53</f>
        <v>-2.7210884353741398E-2</v>
      </c>
    </row>
    <row r="60" spans="1:11">
      <c r="A60" s="78">
        <f>all__stats!A54</f>
        <v>200</v>
      </c>
      <c r="B60" s="78">
        <f>all__stats!E54</f>
        <v>2000</v>
      </c>
      <c r="C60" s="79">
        <f>all__stats!F54</f>
        <v>9.9649234693877497E-3</v>
      </c>
      <c r="D60" s="52">
        <f>all__stats!H54</f>
        <v>2012.502</v>
      </c>
      <c r="E60" s="49">
        <f>all__stats!I54</f>
        <v>865</v>
      </c>
      <c r="F60" s="52">
        <f>all__stats!Q54</f>
        <v>845.57899999999995</v>
      </c>
      <c r="G60" s="49">
        <f>all__stats!R54</f>
        <v>864</v>
      </c>
      <c r="H60" s="53">
        <f>all__stats!W54</f>
        <v>-1166.923</v>
      </c>
      <c r="I60" s="54">
        <f>all__stats!X54</f>
        <v>-0.57983693929248203</v>
      </c>
      <c r="J60" s="53">
        <f>all__stats!Y54</f>
        <v>-1</v>
      </c>
      <c r="K60" s="54">
        <f>all__stats!Z54</f>
        <v>-1.15606936416184E-3</v>
      </c>
    </row>
    <row r="61" spans="1:11">
      <c r="A61" s="78">
        <f>all__stats!A55</f>
        <v>200</v>
      </c>
      <c r="B61" s="78">
        <f>all__stats!E55</f>
        <v>2000</v>
      </c>
      <c r="C61" s="79">
        <f>all__stats!F55</f>
        <v>9.9649234693877497E-3</v>
      </c>
      <c r="D61" s="52">
        <f>all__stats!H55</f>
        <v>1982.2570000000001</v>
      </c>
      <c r="E61" s="49">
        <f>all__stats!I55</f>
        <v>883</v>
      </c>
      <c r="F61" s="52">
        <f>all__stats!Q55</f>
        <v>957.24699999999996</v>
      </c>
      <c r="G61" s="49">
        <f>all__stats!R55</f>
        <v>888</v>
      </c>
      <c r="H61" s="53">
        <f>all__stats!W55</f>
        <v>-1025.01</v>
      </c>
      <c r="I61" s="54">
        <f>all__stats!X55</f>
        <v>-0.51709238509436395</v>
      </c>
      <c r="J61" s="53">
        <f>all__stats!Y55</f>
        <v>5</v>
      </c>
      <c r="K61" s="54">
        <f>all__stats!Z55</f>
        <v>5.6625141562853896E-3</v>
      </c>
    </row>
    <row r="62" spans="1:11">
      <c r="A62" s="78">
        <f>all__stats!A56</f>
        <v>200</v>
      </c>
      <c r="B62" s="78">
        <f>all__stats!E56</f>
        <v>2000</v>
      </c>
      <c r="C62" s="79">
        <f>all__stats!F56</f>
        <v>0.05</v>
      </c>
      <c r="D62" s="52">
        <f>all__stats!H56</f>
        <v>4134.4040000000005</v>
      </c>
      <c r="E62" s="49">
        <f>all__stats!I56</f>
        <v>1328</v>
      </c>
      <c r="F62" s="52">
        <f>all__stats!Q56</f>
        <v>2000.7829999999999</v>
      </c>
      <c r="G62" s="49">
        <f>all__stats!R56</f>
        <v>1304</v>
      </c>
      <c r="H62" s="53">
        <f>all__stats!W56</f>
        <v>-2133.6210000000001</v>
      </c>
      <c r="I62" s="54">
        <f>all__stats!X56</f>
        <v>-0.51606495156254695</v>
      </c>
      <c r="J62" s="53">
        <f>all__stats!Y56</f>
        <v>-24</v>
      </c>
      <c r="K62" s="54">
        <f>all__stats!Z56</f>
        <v>-1.8072289156626498E-2</v>
      </c>
    </row>
    <row r="63" spans="1:11">
      <c r="A63" s="78">
        <f>all__stats!A57</f>
        <v>200</v>
      </c>
      <c r="B63" s="78">
        <f>all__stats!E57</f>
        <v>2000</v>
      </c>
      <c r="C63" s="79">
        <f>all__stats!F57</f>
        <v>0.05</v>
      </c>
      <c r="D63" s="52">
        <f>all__stats!H57</f>
        <v>4065.62</v>
      </c>
      <c r="E63" s="49">
        <f>all__stats!I57</f>
        <v>1316</v>
      </c>
      <c r="F63" s="52">
        <f>all__stats!Q57</f>
        <v>1582.65</v>
      </c>
      <c r="G63" s="49">
        <f>all__stats!R57</f>
        <v>1292</v>
      </c>
      <c r="H63" s="53">
        <f>all__stats!W57</f>
        <v>-2482.9699999999998</v>
      </c>
      <c r="I63" s="54">
        <f>all__stats!X57</f>
        <v>-0.61072357967542401</v>
      </c>
      <c r="J63" s="53">
        <f>all__stats!Y57</f>
        <v>-24</v>
      </c>
      <c r="K63" s="54">
        <f>all__stats!Z57</f>
        <v>-1.82370820668693E-2</v>
      </c>
    </row>
    <row r="64" spans="1:11">
      <c r="A64" s="78">
        <f>all__stats!A58</f>
        <v>200</v>
      </c>
      <c r="B64" s="78">
        <f>all__stats!E58</f>
        <v>2000</v>
      </c>
      <c r="C64" s="79">
        <f>all__stats!F58</f>
        <v>0.05</v>
      </c>
      <c r="D64" s="52">
        <f>all__stats!H58</f>
        <v>4207.223</v>
      </c>
      <c r="E64" s="49">
        <f>all__stats!I58</f>
        <v>1281</v>
      </c>
      <c r="F64" s="52">
        <f>all__stats!Q58</f>
        <v>1529.4179999999999</v>
      </c>
      <c r="G64" s="49">
        <f>all__stats!R58</f>
        <v>1237</v>
      </c>
      <c r="H64" s="53">
        <f>all__stats!W58</f>
        <v>-2677.8049999999998</v>
      </c>
      <c r="I64" s="54">
        <f>all__stats!X58</f>
        <v>-0.63647802838119105</v>
      </c>
      <c r="J64" s="53">
        <f>all__stats!Y58</f>
        <v>-44</v>
      </c>
      <c r="K64" s="54">
        <f>all__stats!Z58</f>
        <v>-3.4348165495706399E-2</v>
      </c>
    </row>
    <row r="65" spans="1:11">
      <c r="A65" s="78">
        <f>all__stats!A59</f>
        <v>200</v>
      </c>
      <c r="B65" s="78">
        <f>all__stats!E59</f>
        <v>2000</v>
      </c>
      <c r="C65" s="79">
        <f>all__stats!F59</f>
        <v>0.05</v>
      </c>
      <c r="D65" s="52">
        <f>all__stats!H59</f>
        <v>4243.3680000000004</v>
      </c>
      <c r="E65" s="49">
        <f>all__stats!I59</f>
        <v>1314</v>
      </c>
      <c r="F65" s="52">
        <f>all__stats!Q59</f>
        <v>1703.318</v>
      </c>
      <c r="G65" s="49">
        <f>all__stats!R59</f>
        <v>1298</v>
      </c>
      <c r="H65" s="53">
        <f>all__stats!W59</f>
        <v>-2540.0500000000002</v>
      </c>
      <c r="I65" s="54">
        <f>all__stats!X59</f>
        <v>-0.59859291016004201</v>
      </c>
      <c r="J65" s="53">
        <f>all__stats!Y59</f>
        <v>-16</v>
      </c>
      <c r="K65" s="54">
        <f>all__stats!Z59</f>
        <v>-1.2176560121765601E-2</v>
      </c>
    </row>
    <row r="66" spans="1:11">
      <c r="A66" s="78">
        <f>all__stats!A60</f>
        <v>200</v>
      </c>
      <c r="B66" s="78">
        <f>all__stats!E60</f>
        <v>2000</v>
      </c>
      <c r="C66" s="79">
        <f>all__stats!F60</f>
        <v>0.05</v>
      </c>
      <c r="D66" s="52">
        <f>all__stats!H60</f>
        <v>4222.3440000000001</v>
      </c>
      <c r="E66" s="49">
        <f>all__stats!I60</f>
        <v>1290</v>
      </c>
      <c r="F66" s="52">
        <f>all__stats!Q60</f>
        <v>1744.848</v>
      </c>
      <c r="G66" s="49">
        <f>all__stats!R60</f>
        <v>1218</v>
      </c>
      <c r="H66" s="53">
        <f>all__stats!W60</f>
        <v>-2477.4960000000001</v>
      </c>
      <c r="I66" s="54">
        <f>all__stats!X60</f>
        <v>-0.58675844507221497</v>
      </c>
      <c r="J66" s="53">
        <f>all__stats!Y60</f>
        <v>-72</v>
      </c>
      <c r="K66" s="54">
        <f>all__stats!Z60</f>
        <v>-5.5813953488372002E-2</v>
      </c>
    </row>
    <row r="67" spans="1:11">
      <c r="A67" s="78">
        <f>all__stats!A61</f>
        <v>200</v>
      </c>
      <c r="B67" s="78">
        <f>all__stats!E61</f>
        <v>2000</v>
      </c>
      <c r="C67" s="79">
        <f>all__stats!F61</f>
        <v>9.9186669311644493E-2</v>
      </c>
      <c r="D67" s="52">
        <f>all__stats!H61</f>
        <v>4626.7510000000002</v>
      </c>
      <c r="E67" s="49">
        <f>all__stats!I61</f>
        <v>1431</v>
      </c>
      <c r="F67" s="52">
        <f>all__stats!Q61</f>
        <v>2687.5059999999999</v>
      </c>
      <c r="G67" s="49">
        <f>all__stats!R61</f>
        <v>1398</v>
      </c>
      <c r="H67" s="53">
        <f>all__stats!W61</f>
        <v>-1939.2449999999999</v>
      </c>
      <c r="I67" s="54">
        <f>all__stats!X61</f>
        <v>-0.41913753301182599</v>
      </c>
      <c r="J67" s="53">
        <f>all__stats!Y61</f>
        <v>-33</v>
      </c>
      <c r="K67" s="54">
        <f>all__stats!Z61</f>
        <v>-2.3060796645702299E-2</v>
      </c>
    </row>
    <row r="68" spans="1:11">
      <c r="A68" s="78">
        <f>all__stats!A62</f>
        <v>200</v>
      </c>
      <c r="B68" s="78">
        <f>all__stats!E62</f>
        <v>2000</v>
      </c>
      <c r="C68" s="79">
        <f>all__stats!F62</f>
        <v>9.9186669311644493E-2</v>
      </c>
      <c r="D68" s="52">
        <f>all__stats!H62</f>
        <v>4844.2129999999997</v>
      </c>
      <c r="E68" s="49">
        <f>all__stats!I62</f>
        <v>1447</v>
      </c>
      <c r="F68" s="52">
        <f>all__stats!Q62</f>
        <v>2320.654</v>
      </c>
      <c r="G68" s="49">
        <f>all__stats!R62</f>
        <v>1424</v>
      </c>
      <c r="H68" s="53">
        <f>all__stats!W62</f>
        <v>-2523.5589999999902</v>
      </c>
      <c r="I68" s="54">
        <f>all__stats!X62</f>
        <v>-0.520943030374593</v>
      </c>
      <c r="J68" s="53">
        <f>all__stats!Y62</f>
        <v>-23</v>
      </c>
      <c r="K68" s="54">
        <f>all__stats!Z62</f>
        <v>-1.58949550794747E-2</v>
      </c>
    </row>
    <row r="69" spans="1:11">
      <c r="A69" s="78">
        <f>all__stats!A63</f>
        <v>200</v>
      </c>
      <c r="B69" s="78">
        <f>all__stats!E63</f>
        <v>2000</v>
      </c>
      <c r="C69" s="79">
        <f>all__stats!F63</f>
        <v>9.9186669311644493E-2</v>
      </c>
      <c r="D69" s="52">
        <f>all__stats!H63</f>
        <v>4722.3729999999996</v>
      </c>
      <c r="E69" s="49">
        <f>all__stats!I63</f>
        <v>1443</v>
      </c>
      <c r="F69" s="52">
        <f>all__stats!Q63</f>
        <v>2473.3879999999999</v>
      </c>
      <c r="G69" s="49">
        <f>all__stats!R63</f>
        <v>1405</v>
      </c>
      <c r="H69" s="53">
        <f>all__stats!W63</f>
        <v>-2248.9849999999901</v>
      </c>
      <c r="I69" s="54">
        <f>all__stats!X63</f>
        <v>-0.476240440981684</v>
      </c>
      <c r="J69" s="53">
        <f>all__stats!Y63</f>
        <v>-38</v>
      </c>
      <c r="K69" s="54">
        <f>all__stats!Z63</f>
        <v>-2.63340263340263E-2</v>
      </c>
    </row>
    <row r="70" spans="1:11">
      <c r="A70" s="78">
        <f>all__stats!A64</f>
        <v>200</v>
      </c>
      <c r="B70" s="78">
        <f>all__stats!E64</f>
        <v>2000</v>
      </c>
      <c r="C70" s="79">
        <f>all__stats!F64</f>
        <v>9.9186669311644493E-2</v>
      </c>
      <c r="D70" s="52">
        <f>all__stats!H64</f>
        <v>4678.3149999999996</v>
      </c>
      <c r="E70" s="49">
        <f>all__stats!I64</f>
        <v>1429</v>
      </c>
      <c r="F70" s="52">
        <f>all__stats!Q64</f>
        <v>3298.3690000000001</v>
      </c>
      <c r="G70" s="49">
        <f>all__stats!R64</f>
        <v>1418</v>
      </c>
      <c r="H70" s="53">
        <f>all__stats!W64</f>
        <v>-1379.9459999999899</v>
      </c>
      <c r="I70" s="54">
        <f>all__stats!X64</f>
        <v>-0.29496645694015799</v>
      </c>
      <c r="J70" s="53">
        <f>all__stats!Y64</f>
        <v>-11</v>
      </c>
      <c r="K70" s="54">
        <f>all__stats!Z64</f>
        <v>-7.6976906927921597E-3</v>
      </c>
    </row>
    <row r="71" spans="1:11">
      <c r="A71" s="78">
        <f>all__stats!A65</f>
        <v>200</v>
      </c>
      <c r="B71" s="78">
        <f>all__stats!E65</f>
        <v>2000</v>
      </c>
      <c r="C71" s="79">
        <f>all__stats!F65</f>
        <v>9.9186669311644493E-2</v>
      </c>
      <c r="D71" s="52">
        <f>all__stats!H65</f>
        <v>4719.8140000000003</v>
      </c>
      <c r="E71" s="49">
        <f>all__stats!I65</f>
        <v>1439</v>
      </c>
      <c r="F71" s="52">
        <f>all__stats!Q65</f>
        <v>2348.2649999999999</v>
      </c>
      <c r="G71" s="49">
        <f>all__stats!R65</f>
        <v>1393</v>
      </c>
      <c r="H71" s="53">
        <f>all__stats!W65</f>
        <v>-2371.549</v>
      </c>
      <c r="I71" s="54">
        <f>all__stats!X65</f>
        <v>-0.502466622625383</v>
      </c>
      <c r="J71" s="53">
        <f>all__stats!Y65</f>
        <v>-46</v>
      </c>
      <c r="K71" s="54">
        <f>all__stats!Z65</f>
        <v>-3.1966643502432203E-2</v>
      </c>
    </row>
  </sheetData>
  <mergeCells count="36">
    <mergeCell ref="I1:I2"/>
    <mergeCell ref="J1:J2"/>
    <mergeCell ref="K1:K2"/>
    <mergeCell ref="A19:A20"/>
    <mergeCell ref="B19:B20"/>
    <mergeCell ref="C19:C20"/>
    <mergeCell ref="D19:E19"/>
    <mergeCell ref="F19:G19"/>
    <mergeCell ref="H19:H20"/>
    <mergeCell ref="I19:I20"/>
    <mergeCell ref="D1:E1"/>
    <mergeCell ref="F1:G1"/>
    <mergeCell ref="A1:A2"/>
    <mergeCell ref="B1:B2"/>
    <mergeCell ref="C1:C2"/>
    <mergeCell ref="H1:H2"/>
    <mergeCell ref="J19:J20"/>
    <mergeCell ref="K19:K20"/>
    <mergeCell ref="A37:A38"/>
    <mergeCell ref="B37:B38"/>
    <mergeCell ref="C37:C38"/>
    <mergeCell ref="D37:E37"/>
    <mergeCell ref="F37:G37"/>
    <mergeCell ref="H37:H38"/>
    <mergeCell ref="I37:I38"/>
    <mergeCell ref="J37:J38"/>
    <mergeCell ref="K37:K38"/>
    <mergeCell ref="A55:A56"/>
    <mergeCell ref="B55:B56"/>
    <mergeCell ref="C55:C56"/>
    <mergeCell ref="D55:E55"/>
    <mergeCell ref="F55:G55"/>
    <mergeCell ref="H55:H56"/>
    <mergeCell ref="I55:I56"/>
    <mergeCell ref="J55:J56"/>
    <mergeCell ref="K55:K56"/>
  </mergeCells>
  <conditionalFormatting sqref="I3:I17 K3:K17">
    <cfRule type="cellIs" dxfId="3" priority="4" operator="lessThan">
      <formula>0</formula>
    </cfRule>
  </conditionalFormatting>
  <conditionalFormatting sqref="I57:I71 K57:K71">
    <cfRule type="cellIs" dxfId="2" priority="1" operator="lessThan">
      <formula>0</formula>
    </cfRule>
  </conditionalFormatting>
  <conditionalFormatting sqref="K21:K36 I21:I36">
    <cfRule type="cellIs" dxfId="1" priority="3" operator="lessThan">
      <formula>0</formula>
    </cfRule>
  </conditionalFormatting>
  <conditionalFormatting sqref="K39:K54 I39:I54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all__stats</vt:lpstr>
      <vt:lpstr>Validazione classificatore</vt:lpstr>
      <vt:lpstr>Medie risultati</vt:lpstr>
      <vt:lpstr>Sommario risultati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Perrone</dc:creator>
  <cp:lastModifiedBy>Giovanni Perrone</cp:lastModifiedBy>
  <dcterms:created xsi:type="dcterms:W3CDTF">2017-07-09T14:19:57Z</dcterms:created>
  <dcterms:modified xsi:type="dcterms:W3CDTF">2017-07-10T20:47:48Z</dcterms:modified>
</cp:coreProperties>
</file>