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l\Dropbox\CPLAE\"/>
    </mc:Choice>
  </mc:AlternateContent>
  <xr:revisionPtr revIDLastSave="0" documentId="13_ncr:1_{4CD89107-0472-4425-8D5B-A53C2BBC14F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CMS" sheetId="2" r:id="rId1"/>
    <sheet name="IPCA" sheetId="3" r:id="rId2"/>
    <sheet name="tab12" sheetId="1" r:id="rId3"/>
  </sheets>
  <externalReferences>
    <externalReference r:id="rId4"/>
  </externalReferences>
  <definedNames>
    <definedName name="_xlnm.Print_Area" localSheetId="0">ICMS!$B$6:$C$284</definedName>
    <definedName name="_xlnm.Print_Area" localSheetId="2">'tab12'!$A$6:$G$317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27" i="2" l="1"/>
  <c r="F326" i="2"/>
  <c r="F325" i="2"/>
  <c r="C327" i="2"/>
  <c r="C326" i="2"/>
  <c r="C325" i="2"/>
  <c r="C324" i="2"/>
  <c r="F324" i="2" s="1"/>
  <c r="C323" i="2"/>
  <c r="F323" i="2" s="1"/>
  <c r="C322" i="2"/>
  <c r="F322" i="2" s="1"/>
  <c r="C321" i="2"/>
  <c r="F321" i="2" s="1"/>
  <c r="C320" i="2"/>
  <c r="D320" i="2" s="1"/>
  <c r="F319" i="2"/>
  <c r="F318" i="2"/>
  <c r="F317" i="2"/>
  <c r="F316" i="2"/>
  <c r="D316" i="2"/>
  <c r="E316" i="2" s="1"/>
  <c r="B285" i="1"/>
  <c r="C285" i="1"/>
  <c r="D285" i="1"/>
  <c r="E285" i="1"/>
  <c r="F285" i="1"/>
  <c r="G285" i="1"/>
  <c r="B298" i="1"/>
  <c r="C298" i="1"/>
  <c r="D298" i="1"/>
  <c r="E298" i="1"/>
  <c r="F298" i="1"/>
  <c r="G298" i="1"/>
  <c r="B311" i="1"/>
  <c r="C311" i="1"/>
  <c r="D311" i="1"/>
  <c r="E311" i="1"/>
  <c r="F311" i="1"/>
  <c r="G311" i="1"/>
  <c r="B324" i="1"/>
  <c r="C324" i="1"/>
  <c r="D324" i="1"/>
  <c r="E324" i="1"/>
  <c r="F324" i="1"/>
  <c r="G324" i="1"/>
  <c r="B337" i="1"/>
  <c r="C337" i="1"/>
  <c r="D337" i="1"/>
  <c r="E337" i="1"/>
  <c r="F337" i="1"/>
  <c r="G337" i="1"/>
  <c r="B338" i="1"/>
  <c r="C338" i="1"/>
  <c r="D338" i="1"/>
  <c r="E338" i="1"/>
  <c r="F338" i="1"/>
  <c r="G338" i="1"/>
  <c r="B339" i="1"/>
  <c r="C339" i="1"/>
  <c r="D339" i="1"/>
  <c r="E339" i="1"/>
  <c r="F339" i="1"/>
  <c r="G339" i="1"/>
  <c r="B340" i="1"/>
  <c r="C340" i="1"/>
  <c r="D340" i="1"/>
  <c r="E340" i="1"/>
  <c r="F340" i="1"/>
  <c r="G340" i="1"/>
  <c r="B341" i="1"/>
  <c r="C341" i="1"/>
  <c r="D341" i="1"/>
  <c r="E341" i="1"/>
  <c r="F341" i="1"/>
  <c r="G341" i="1"/>
  <c r="B342" i="1"/>
  <c r="C342" i="1"/>
  <c r="D342" i="1"/>
  <c r="E342" i="1"/>
  <c r="F342" i="1"/>
  <c r="G342" i="1"/>
  <c r="B343" i="1"/>
  <c r="C343" i="1"/>
  <c r="D343" i="1"/>
  <c r="E343" i="1"/>
  <c r="F343" i="1"/>
  <c r="G343" i="1"/>
  <c r="B344" i="1"/>
  <c r="C344" i="1"/>
  <c r="D344" i="1"/>
  <c r="E344" i="1"/>
  <c r="F344" i="1"/>
  <c r="G344" i="1"/>
  <c r="B345" i="1"/>
  <c r="C345" i="1"/>
  <c r="D345" i="1"/>
  <c r="E345" i="1"/>
  <c r="F345" i="1"/>
  <c r="G345" i="1"/>
  <c r="B346" i="1"/>
  <c r="C346" i="1"/>
  <c r="D346" i="1"/>
  <c r="E346" i="1"/>
  <c r="F346" i="1"/>
  <c r="G346" i="1"/>
  <c r="B347" i="1"/>
  <c r="C347" i="1"/>
  <c r="D347" i="1"/>
  <c r="E347" i="1"/>
  <c r="F347" i="1"/>
  <c r="G347" i="1"/>
  <c r="B348" i="1"/>
  <c r="C348" i="1"/>
  <c r="D348" i="1"/>
  <c r="E348" i="1"/>
  <c r="F348" i="1"/>
  <c r="G348" i="1"/>
  <c r="B349" i="1"/>
  <c r="C349" i="1"/>
  <c r="D349" i="1"/>
  <c r="E349" i="1"/>
  <c r="F349" i="1"/>
  <c r="G349" i="1"/>
  <c r="B350" i="1"/>
  <c r="C350" i="1"/>
  <c r="D350" i="1"/>
  <c r="E350" i="1"/>
  <c r="F350" i="1"/>
  <c r="G350" i="1"/>
  <c r="B351" i="1"/>
  <c r="C351" i="1"/>
  <c r="D351" i="1"/>
  <c r="E351" i="1"/>
  <c r="F351" i="1"/>
  <c r="G351" i="1"/>
  <c r="B352" i="1"/>
  <c r="C352" i="1"/>
  <c r="D352" i="1"/>
  <c r="E352" i="1"/>
  <c r="F352" i="1"/>
  <c r="G352" i="1"/>
  <c r="B353" i="1"/>
  <c r="C353" i="1"/>
  <c r="D353" i="1"/>
  <c r="E353" i="1"/>
  <c r="F353" i="1"/>
  <c r="G353" i="1"/>
  <c r="B354" i="1"/>
  <c r="C354" i="1"/>
  <c r="D354" i="1"/>
  <c r="E354" i="1"/>
  <c r="F354" i="1"/>
  <c r="G354" i="1"/>
  <c r="B355" i="1"/>
  <c r="C355" i="1"/>
  <c r="D355" i="1"/>
  <c r="E355" i="1"/>
  <c r="F355" i="1"/>
  <c r="G355" i="1"/>
  <c r="B356" i="1"/>
  <c r="C356" i="1"/>
  <c r="D356" i="1"/>
  <c r="E356" i="1"/>
  <c r="F356" i="1"/>
  <c r="G356" i="1"/>
  <c r="B357" i="1"/>
  <c r="C357" i="1"/>
  <c r="D357" i="1"/>
  <c r="E357" i="1"/>
  <c r="F357" i="1"/>
  <c r="G357" i="1"/>
  <c r="B358" i="1"/>
  <c r="C358" i="1"/>
  <c r="D358" i="1"/>
  <c r="E358" i="1"/>
  <c r="F358" i="1"/>
  <c r="G358" i="1"/>
  <c r="B359" i="1"/>
  <c r="C359" i="1"/>
  <c r="D359" i="1"/>
  <c r="E359" i="1"/>
  <c r="F359" i="1"/>
  <c r="G359" i="1"/>
  <c r="B360" i="1"/>
  <c r="C360" i="1"/>
  <c r="D360" i="1"/>
  <c r="E360" i="1"/>
  <c r="F360" i="1"/>
  <c r="G360" i="1"/>
  <c r="B361" i="1"/>
  <c r="C361" i="1"/>
  <c r="D361" i="1"/>
  <c r="E361" i="1"/>
  <c r="F361" i="1"/>
  <c r="G361" i="1"/>
  <c r="B362" i="1"/>
  <c r="C362" i="1"/>
  <c r="D362" i="1"/>
  <c r="E362" i="1"/>
  <c r="F362" i="1"/>
  <c r="G362" i="1"/>
  <c r="D317" i="2"/>
  <c r="D318" i="2" s="1"/>
  <c r="D319" i="2" s="1"/>
  <c r="D321" i="2" l="1"/>
  <c r="E320" i="2"/>
  <c r="F320" i="2"/>
  <c r="C328" i="2"/>
  <c r="F308" i="2"/>
  <c r="G308" i="2" s="1"/>
  <c r="F307" i="2"/>
  <c r="F306" i="2"/>
  <c r="F305" i="2"/>
  <c r="F304" i="2"/>
  <c r="F303" i="2"/>
  <c r="D322" i="2" l="1"/>
  <c r="E321" i="2"/>
  <c r="N296" i="3"/>
  <c r="O295" i="3"/>
  <c r="O296" i="3" s="1"/>
  <c r="O294" i="3"/>
  <c r="D323" i="2" l="1"/>
  <c r="E322" i="2"/>
  <c r="P296" i="3"/>
  <c r="K298" i="3"/>
  <c r="K297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96" i="3"/>
  <c r="D324" i="2" l="1"/>
  <c r="E323" i="2"/>
  <c r="D303" i="2"/>
  <c r="D304" i="2" s="1"/>
  <c r="E317" i="2" s="1"/>
  <c r="D325" i="2" l="1"/>
  <c r="E324" i="2"/>
  <c r="D305" i="2"/>
  <c r="E318" i="2" s="1"/>
  <c r="D291" i="2"/>
  <c r="D326" i="2" l="1"/>
  <c r="E325" i="2"/>
  <c r="D292" i="2"/>
  <c r="E304" i="2" s="1"/>
  <c r="E303" i="2"/>
  <c r="D306" i="2"/>
  <c r="E319" i="2" s="1"/>
  <c r="G291" i="2"/>
  <c r="H291" i="2" s="1"/>
  <c r="G290" i="2"/>
  <c r="H290" i="2" s="1"/>
  <c r="G289" i="2"/>
  <c r="H289" i="2" s="1"/>
  <c r="D327" i="2" l="1"/>
  <c r="E327" i="2" s="1"/>
  <c r="E326" i="2"/>
  <c r="D307" i="2"/>
  <c r="D293" i="2"/>
  <c r="G288" i="2"/>
  <c r="H288" i="2" s="1"/>
  <c r="D294" i="2" l="1"/>
  <c r="E305" i="2"/>
  <c r="D308" i="2"/>
  <c r="G287" i="2"/>
  <c r="H287" i="2" s="1"/>
  <c r="D309" i="2" l="1"/>
  <c r="D295" i="2"/>
  <c r="E306" i="2"/>
  <c r="G286" i="2"/>
  <c r="H286" i="2" s="1"/>
  <c r="D255" i="2"/>
  <c r="D243" i="2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79" i="2"/>
  <c r="D267" i="2"/>
  <c r="D296" i="2" l="1"/>
  <c r="E308" i="2" s="1"/>
  <c r="E307" i="2"/>
  <c r="E255" i="2"/>
  <c r="D268" i="2"/>
  <c r="D269" i="2" s="1"/>
  <c r="E267" i="2"/>
  <c r="E279" i="2"/>
  <c r="E291" i="2"/>
  <c r="D310" i="2"/>
  <c r="D280" i="2"/>
  <c r="D256" i="2"/>
  <c r="E256" i="2" s="1"/>
  <c r="H11" i="2"/>
  <c r="G282" i="2"/>
  <c r="H282" i="2" s="1"/>
  <c r="E280" i="2" l="1"/>
  <c r="E292" i="2"/>
  <c r="D311" i="2"/>
  <c r="E268" i="2"/>
  <c r="D297" i="2"/>
  <c r="D281" i="2"/>
  <c r="D257" i="2"/>
  <c r="E257" i="2" s="1"/>
  <c r="D270" i="2"/>
  <c r="G13" i="2"/>
  <c r="H13" i="2" s="1"/>
  <c r="G21" i="2"/>
  <c r="H21" i="2" s="1"/>
  <c r="G30" i="2"/>
  <c r="H30" i="2" s="1"/>
  <c r="G41" i="2"/>
  <c r="H41" i="2" s="1"/>
  <c r="G51" i="2"/>
  <c r="H51" i="2" s="1"/>
  <c r="G62" i="2"/>
  <c r="H62" i="2" s="1"/>
  <c r="G83" i="2"/>
  <c r="H83" i="2" s="1"/>
  <c r="G105" i="2"/>
  <c r="H105" i="2" s="1"/>
  <c r="G125" i="2"/>
  <c r="H125" i="2" s="1"/>
  <c r="G146" i="2"/>
  <c r="H146" i="2" s="1"/>
  <c r="G164" i="2"/>
  <c r="H164" i="2" s="1"/>
  <c r="G189" i="2"/>
  <c r="H189" i="2" s="1"/>
  <c r="G210" i="2"/>
  <c r="H210" i="2" s="1"/>
  <c r="G228" i="2"/>
  <c r="H228" i="2" s="1"/>
  <c r="G256" i="2"/>
  <c r="H256" i="2" s="1"/>
  <c r="G16" i="2"/>
  <c r="H16" i="2" s="1"/>
  <c r="G24" i="2"/>
  <c r="H24" i="2" s="1"/>
  <c r="G34" i="2"/>
  <c r="H34" i="2" s="1"/>
  <c r="G45" i="2"/>
  <c r="H45" i="2" s="1"/>
  <c r="G55" i="2"/>
  <c r="H55" i="2" s="1"/>
  <c r="G67" i="2"/>
  <c r="H67" i="2" s="1"/>
  <c r="G89" i="2"/>
  <c r="H89" i="2" s="1"/>
  <c r="G110" i="2"/>
  <c r="H110" i="2" s="1"/>
  <c r="G129" i="2"/>
  <c r="H129" i="2" s="1"/>
  <c r="G150" i="2"/>
  <c r="H150" i="2" s="1"/>
  <c r="G175" i="2"/>
  <c r="H175" i="2" s="1"/>
  <c r="G193" i="2"/>
  <c r="H193" i="2" s="1"/>
  <c r="G214" i="2"/>
  <c r="H214" i="2" s="1"/>
  <c r="G239" i="2"/>
  <c r="G260" i="2"/>
  <c r="H260" i="2" s="1"/>
  <c r="G17" i="2"/>
  <c r="H17" i="2" s="1"/>
  <c r="G25" i="2"/>
  <c r="H25" i="2" s="1"/>
  <c r="G35" i="2"/>
  <c r="H35" i="2" s="1"/>
  <c r="G46" i="2"/>
  <c r="H46" i="2" s="1"/>
  <c r="G57" i="2"/>
  <c r="H57" i="2" s="1"/>
  <c r="G73" i="2"/>
  <c r="H73" i="2" s="1"/>
  <c r="G94" i="2"/>
  <c r="H94" i="2" s="1"/>
  <c r="G114" i="2"/>
  <c r="H114" i="2" s="1"/>
  <c r="G132" i="2"/>
  <c r="H132" i="2" s="1"/>
  <c r="G157" i="2"/>
  <c r="H157" i="2" s="1"/>
  <c r="G178" i="2"/>
  <c r="H178" i="2" s="1"/>
  <c r="G196" i="2"/>
  <c r="H196" i="2" s="1"/>
  <c r="G221" i="2"/>
  <c r="H221" i="2" s="1"/>
  <c r="G245" i="2"/>
  <c r="H245" i="2" s="1"/>
  <c r="G12" i="2"/>
  <c r="H12" i="2" s="1"/>
  <c r="G20" i="2"/>
  <c r="H20" i="2" s="1"/>
  <c r="G29" i="2"/>
  <c r="H29" i="2" s="1"/>
  <c r="G39" i="2"/>
  <c r="H39" i="2" s="1"/>
  <c r="G50" i="2"/>
  <c r="H50" i="2" s="1"/>
  <c r="G61" i="2"/>
  <c r="H61" i="2" s="1"/>
  <c r="G78" i="2"/>
  <c r="H78" i="2" s="1"/>
  <c r="G99" i="2"/>
  <c r="H99" i="2" s="1"/>
  <c r="G118" i="2"/>
  <c r="H118" i="2" s="1"/>
  <c r="G143" i="2"/>
  <c r="H143" i="2" s="1"/>
  <c r="G161" i="2"/>
  <c r="H161" i="2" s="1"/>
  <c r="G182" i="2"/>
  <c r="H182" i="2" s="1"/>
  <c r="G207" i="2"/>
  <c r="H207" i="2" s="1"/>
  <c r="G225" i="2"/>
  <c r="H225" i="2" s="1"/>
  <c r="G249" i="2"/>
  <c r="H249" i="2" s="1"/>
  <c r="G285" i="2"/>
  <c r="H285" i="2" s="1"/>
  <c r="G263" i="2"/>
  <c r="H263" i="2" s="1"/>
  <c r="G274" i="2"/>
  <c r="H274" i="2" s="1"/>
  <c r="G277" i="2"/>
  <c r="H277" i="2" s="1"/>
  <c r="G281" i="2"/>
  <c r="H281" i="2" s="1"/>
  <c r="G14" i="2"/>
  <c r="H14" i="2" s="1"/>
  <c r="G18" i="2"/>
  <c r="H18" i="2" s="1"/>
  <c r="G22" i="2"/>
  <c r="H22" i="2" s="1"/>
  <c r="G26" i="2"/>
  <c r="H26" i="2" s="1"/>
  <c r="G31" i="2"/>
  <c r="H31" i="2" s="1"/>
  <c r="G37" i="2"/>
  <c r="H37" i="2" s="1"/>
  <c r="G42" i="2"/>
  <c r="H42" i="2" s="1"/>
  <c r="G47" i="2"/>
  <c r="H47" i="2" s="1"/>
  <c r="G53" i="2"/>
  <c r="H53" i="2" s="1"/>
  <c r="G58" i="2"/>
  <c r="H58" i="2" s="1"/>
  <c r="G63" i="2"/>
  <c r="H63" i="2" s="1"/>
  <c r="G69" i="2"/>
  <c r="H69" i="2" s="1"/>
  <c r="G74" i="2"/>
  <c r="H74" i="2" s="1"/>
  <c r="G79" i="2"/>
  <c r="H79" i="2" s="1"/>
  <c r="G85" i="2"/>
  <c r="H85" i="2" s="1"/>
  <c r="G90" i="2"/>
  <c r="H90" i="2" s="1"/>
  <c r="G95" i="2"/>
  <c r="H95" i="2" s="1"/>
  <c r="G101" i="2"/>
  <c r="H101" i="2" s="1"/>
  <c r="G106" i="2"/>
  <c r="H106" i="2" s="1"/>
  <c r="G111" i="2"/>
  <c r="H111" i="2" s="1"/>
  <c r="G119" i="2"/>
  <c r="H119" i="2" s="1"/>
  <c r="G122" i="2"/>
  <c r="H122" i="2" s="1"/>
  <c r="G126" i="2"/>
  <c r="H126" i="2" s="1"/>
  <c r="G133" i="2"/>
  <c r="H133" i="2" s="1"/>
  <c r="G137" i="2"/>
  <c r="H137" i="2" s="1"/>
  <c r="G140" i="2"/>
  <c r="H140" i="2" s="1"/>
  <c r="G151" i="2"/>
  <c r="H151" i="2" s="1"/>
  <c r="G154" i="2"/>
  <c r="H154" i="2" s="1"/>
  <c r="G158" i="2"/>
  <c r="H158" i="2" s="1"/>
  <c r="G165" i="2"/>
  <c r="H165" i="2" s="1"/>
  <c r="G169" i="2"/>
  <c r="H169" i="2" s="1"/>
  <c r="G172" i="2"/>
  <c r="H172" i="2" s="1"/>
  <c r="G183" i="2"/>
  <c r="H183" i="2" s="1"/>
  <c r="G186" i="2"/>
  <c r="H186" i="2" s="1"/>
  <c r="G190" i="2"/>
  <c r="H190" i="2" s="1"/>
  <c r="G197" i="2"/>
  <c r="H197" i="2" s="1"/>
  <c r="G201" i="2"/>
  <c r="H201" i="2" s="1"/>
  <c r="G204" i="2"/>
  <c r="H204" i="2" s="1"/>
  <c r="G215" i="2"/>
  <c r="H215" i="2" s="1"/>
  <c r="G218" i="2"/>
  <c r="H218" i="2" s="1"/>
  <c r="G222" i="2"/>
  <c r="H222" i="2" s="1"/>
  <c r="G229" i="2"/>
  <c r="H229" i="2" s="1"/>
  <c r="G233" i="2"/>
  <c r="H233" i="2" s="1"/>
  <c r="G236" i="2"/>
  <c r="H236" i="2" s="1"/>
  <c r="G250" i="2"/>
  <c r="H250" i="2" s="1"/>
  <c r="G253" i="2"/>
  <c r="H253" i="2" s="1"/>
  <c r="G257" i="2"/>
  <c r="H257" i="2" s="1"/>
  <c r="G264" i="2"/>
  <c r="H264" i="2" s="1"/>
  <c r="G268" i="2"/>
  <c r="H268" i="2" s="1"/>
  <c r="G271" i="2"/>
  <c r="H271" i="2" s="1"/>
  <c r="G283" i="2"/>
  <c r="H283" i="2" s="1"/>
  <c r="G278" i="2"/>
  <c r="H278" i="2" s="1"/>
  <c r="G275" i="2"/>
  <c r="H275" i="2" s="1"/>
  <c r="G270" i="2"/>
  <c r="H270" i="2" s="1"/>
  <c r="G267" i="2"/>
  <c r="H267" i="2" s="1"/>
  <c r="I267" i="2" s="1"/>
  <c r="G262" i="2"/>
  <c r="H262" i="2" s="1"/>
  <c r="G259" i="2"/>
  <c r="H259" i="2" s="1"/>
  <c r="G254" i="2"/>
  <c r="H254" i="2" s="1"/>
  <c r="G251" i="2"/>
  <c r="H251" i="2" s="1"/>
  <c r="G246" i="2"/>
  <c r="H246" i="2" s="1"/>
  <c r="G243" i="2"/>
  <c r="H243" i="2" s="1"/>
  <c r="I243" i="2" s="1"/>
  <c r="G235" i="2"/>
  <c r="H235" i="2" s="1"/>
  <c r="G232" i="2"/>
  <c r="H232" i="2" s="1"/>
  <c r="G227" i="2"/>
  <c r="H227" i="2" s="1"/>
  <c r="G224" i="2"/>
  <c r="H224" i="2" s="1"/>
  <c r="G219" i="2"/>
  <c r="H219" i="2" s="1"/>
  <c r="G216" i="2"/>
  <c r="H216" i="2" s="1"/>
  <c r="G211" i="2"/>
  <c r="H211" i="2" s="1"/>
  <c r="G208" i="2"/>
  <c r="H208" i="2" s="1"/>
  <c r="G203" i="2"/>
  <c r="H203" i="2" s="1"/>
  <c r="G200" i="2"/>
  <c r="H200" i="2" s="1"/>
  <c r="G195" i="2"/>
  <c r="H195" i="2" s="1"/>
  <c r="G192" i="2"/>
  <c r="H192" i="2" s="1"/>
  <c r="G187" i="2"/>
  <c r="H187" i="2" s="1"/>
  <c r="G184" i="2"/>
  <c r="H184" i="2" s="1"/>
  <c r="G179" i="2"/>
  <c r="H179" i="2" s="1"/>
  <c r="G176" i="2"/>
  <c r="H176" i="2" s="1"/>
  <c r="G171" i="2"/>
  <c r="H171" i="2" s="1"/>
  <c r="G168" i="2"/>
  <c r="H168" i="2" s="1"/>
  <c r="G163" i="2"/>
  <c r="H163" i="2" s="1"/>
  <c r="G160" i="2"/>
  <c r="H160" i="2" s="1"/>
  <c r="G155" i="2"/>
  <c r="H155" i="2" s="1"/>
  <c r="G152" i="2"/>
  <c r="H152" i="2" s="1"/>
  <c r="G147" i="2"/>
  <c r="H147" i="2" s="1"/>
  <c r="G144" i="2"/>
  <c r="H144" i="2" s="1"/>
  <c r="G139" i="2"/>
  <c r="H139" i="2" s="1"/>
  <c r="G136" i="2"/>
  <c r="H136" i="2" s="1"/>
  <c r="G131" i="2"/>
  <c r="H131" i="2" s="1"/>
  <c r="G128" i="2"/>
  <c r="H128" i="2" s="1"/>
  <c r="G123" i="2"/>
  <c r="H123" i="2" s="1"/>
  <c r="G120" i="2"/>
  <c r="H120" i="2" s="1"/>
  <c r="G115" i="2"/>
  <c r="H115" i="2" s="1"/>
  <c r="G112" i="2"/>
  <c r="H112" i="2" s="1"/>
  <c r="G108" i="2"/>
  <c r="H108" i="2" s="1"/>
  <c r="G104" i="2"/>
  <c r="H104" i="2" s="1"/>
  <c r="G100" i="2"/>
  <c r="H100" i="2" s="1"/>
  <c r="G96" i="2"/>
  <c r="H96" i="2" s="1"/>
  <c r="G92" i="2"/>
  <c r="H92" i="2" s="1"/>
  <c r="G88" i="2"/>
  <c r="H88" i="2" s="1"/>
  <c r="G84" i="2"/>
  <c r="H84" i="2" s="1"/>
  <c r="G80" i="2"/>
  <c r="H80" i="2" s="1"/>
  <c r="G76" i="2"/>
  <c r="H76" i="2" s="1"/>
  <c r="G72" i="2"/>
  <c r="H72" i="2" s="1"/>
  <c r="G68" i="2"/>
  <c r="H68" i="2" s="1"/>
  <c r="G64" i="2"/>
  <c r="H64" i="2" s="1"/>
  <c r="G60" i="2"/>
  <c r="H60" i="2" s="1"/>
  <c r="G56" i="2"/>
  <c r="H56" i="2" s="1"/>
  <c r="G52" i="2"/>
  <c r="H52" i="2" s="1"/>
  <c r="G48" i="2"/>
  <c r="H48" i="2" s="1"/>
  <c r="G44" i="2"/>
  <c r="H44" i="2" s="1"/>
  <c r="G40" i="2"/>
  <c r="H40" i="2" s="1"/>
  <c r="G36" i="2"/>
  <c r="H36" i="2" s="1"/>
  <c r="G32" i="2"/>
  <c r="H32" i="2" s="1"/>
  <c r="G28" i="2"/>
  <c r="H28" i="2" s="1"/>
  <c r="G15" i="2"/>
  <c r="H15" i="2" s="1"/>
  <c r="G19" i="2"/>
  <c r="H19" i="2" s="1"/>
  <c r="G23" i="2"/>
  <c r="H23" i="2" s="1"/>
  <c r="G27" i="2"/>
  <c r="H27" i="2" s="1"/>
  <c r="G33" i="2"/>
  <c r="H33" i="2" s="1"/>
  <c r="G38" i="2"/>
  <c r="H38" i="2" s="1"/>
  <c r="G43" i="2"/>
  <c r="H43" i="2" s="1"/>
  <c r="G49" i="2"/>
  <c r="H49" i="2" s="1"/>
  <c r="G54" i="2"/>
  <c r="H54" i="2" s="1"/>
  <c r="G59" i="2"/>
  <c r="H59" i="2" s="1"/>
  <c r="G65" i="2"/>
  <c r="H65" i="2" s="1"/>
  <c r="G70" i="2"/>
  <c r="H70" i="2" s="1"/>
  <c r="G75" i="2"/>
  <c r="H75" i="2" s="1"/>
  <c r="G81" i="2"/>
  <c r="H81" i="2" s="1"/>
  <c r="G86" i="2"/>
  <c r="H86" i="2" s="1"/>
  <c r="G91" i="2"/>
  <c r="H91" i="2" s="1"/>
  <c r="G97" i="2"/>
  <c r="H97" i="2" s="1"/>
  <c r="G102" i="2"/>
  <c r="H102" i="2" s="1"/>
  <c r="G107" i="2"/>
  <c r="H107" i="2" s="1"/>
  <c r="G113" i="2"/>
  <c r="H113" i="2" s="1"/>
  <c r="G116" i="2"/>
  <c r="H116" i="2" s="1"/>
  <c r="G127" i="2"/>
  <c r="H127" i="2" s="1"/>
  <c r="G130" i="2"/>
  <c r="H130" i="2" s="1"/>
  <c r="G134" i="2"/>
  <c r="H134" i="2" s="1"/>
  <c r="G141" i="2"/>
  <c r="H141" i="2" s="1"/>
  <c r="G145" i="2"/>
  <c r="H145" i="2" s="1"/>
  <c r="G148" i="2"/>
  <c r="H148" i="2" s="1"/>
  <c r="G159" i="2"/>
  <c r="H159" i="2" s="1"/>
  <c r="G162" i="2"/>
  <c r="H162" i="2" s="1"/>
  <c r="G166" i="2"/>
  <c r="H166" i="2" s="1"/>
  <c r="G173" i="2"/>
  <c r="H173" i="2" s="1"/>
  <c r="G177" i="2"/>
  <c r="H177" i="2" s="1"/>
  <c r="G180" i="2"/>
  <c r="H180" i="2" s="1"/>
  <c r="G191" i="2"/>
  <c r="H191" i="2" s="1"/>
  <c r="G194" i="2"/>
  <c r="H194" i="2" s="1"/>
  <c r="G198" i="2"/>
  <c r="H198" i="2" s="1"/>
  <c r="G205" i="2"/>
  <c r="H205" i="2" s="1"/>
  <c r="G209" i="2"/>
  <c r="H209" i="2" s="1"/>
  <c r="G212" i="2"/>
  <c r="H212" i="2" s="1"/>
  <c r="G223" i="2"/>
  <c r="H223" i="2" s="1"/>
  <c r="G226" i="2"/>
  <c r="H226" i="2" s="1"/>
  <c r="G230" i="2"/>
  <c r="H230" i="2" s="1"/>
  <c r="G237" i="2"/>
  <c r="H237" i="2" s="1"/>
  <c r="G244" i="2"/>
  <c r="H244" i="2" s="1"/>
  <c r="G247" i="2"/>
  <c r="H247" i="2" s="1"/>
  <c r="G258" i="2"/>
  <c r="H258" i="2" s="1"/>
  <c r="G261" i="2"/>
  <c r="H261" i="2" s="1"/>
  <c r="G265" i="2"/>
  <c r="H265" i="2" s="1"/>
  <c r="G272" i="2"/>
  <c r="H272" i="2" s="1"/>
  <c r="G276" i="2"/>
  <c r="H276" i="2" s="1"/>
  <c r="G279" i="2"/>
  <c r="H279" i="2" s="1"/>
  <c r="I279" i="2" s="1"/>
  <c r="G66" i="2"/>
  <c r="H66" i="2" s="1"/>
  <c r="G71" i="2"/>
  <c r="H71" i="2" s="1"/>
  <c r="G77" i="2"/>
  <c r="H77" i="2" s="1"/>
  <c r="G82" i="2"/>
  <c r="H82" i="2" s="1"/>
  <c r="G87" i="2"/>
  <c r="H87" i="2" s="1"/>
  <c r="G93" i="2"/>
  <c r="H93" i="2" s="1"/>
  <c r="G98" i="2"/>
  <c r="H98" i="2" s="1"/>
  <c r="G103" i="2"/>
  <c r="H103" i="2" s="1"/>
  <c r="G109" i="2"/>
  <c r="H109" i="2" s="1"/>
  <c r="G117" i="2"/>
  <c r="H117" i="2" s="1"/>
  <c r="G121" i="2"/>
  <c r="H121" i="2" s="1"/>
  <c r="G124" i="2"/>
  <c r="H124" i="2" s="1"/>
  <c r="G135" i="2"/>
  <c r="H135" i="2" s="1"/>
  <c r="G138" i="2"/>
  <c r="H138" i="2" s="1"/>
  <c r="G142" i="2"/>
  <c r="H142" i="2" s="1"/>
  <c r="G149" i="2"/>
  <c r="H149" i="2" s="1"/>
  <c r="G153" i="2"/>
  <c r="H153" i="2" s="1"/>
  <c r="G156" i="2"/>
  <c r="H156" i="2" s="1"/>
  <c r="G167" i="2"/>
  <c r="H167" i="2" s="1"/>
  <c r="G170" i="2"/>
  <c r="H170" i="2" s="1"/>
  <c r="G174" i="2"/>
  <c r="H174" i="2" s="1"/>
  <c r="G181" i="2"/>
  <c r="H181" i="2" s="1"/>
  <c r="G185" i="2"/>
  <c r="H185" i="2" s="1"/>
  <c r="G188" i="2"/>
  <c r="H188" i="2" s="1"/>
  <c r="G199" i="2"/>
  <c r="H199" i="2" s="1"/>
  <c r="G202" i="2"/>
  <c r="H202" i="2" s="1"/>
  <c r="G206" i="2"/>
  <c r="H206" i="2" s="1"/>
  <c r="G213" i="2"/>
  <c r="H213" i="2" s="1"/>
  <c r="G217" i="2"/>
  <c r="H217" i="2" s="1"/>
  <c r="G220" i="2"/>
  <c r="H220" i="2" s="1"/>
  <c r="G231" i="2"/>
  <c r="H231" i="2" s="1"/>
  <c r="G234" i="2"/>
  <c r="H234" i="2" s="1"/>
  <c r="G238" i="2"/>
  <c r="H238" i="2" s="1"/>
  <c r="G248" i="2"/>
  <c r="H248" i="2" s="1"/>
  <c r="G252" i="2"/>
  <c r="H252" i="2" s="1"/>
  <c r="G255" i="2"/>
  <c r="H255" i="2" s="1"/>
  <c r="I255" i="2" s="1"/>
  <c r="G266" i="2"/>
  <c r="H266" i="2" s="1"/>
  <c r="G269" i="2"/>
  <c r="H269" i="2" s="1"/>
  <c r="G273" i="2"/>
  <c r="H273" i="2" s="1"/>
  <c r="G280" i="2"/>
  <c r="H280" i="2" s="1"/>
  <c r="G284" i="2"/>
  <c r="H284" i="2" s="1"/>
  <c r="H239" i="2" l="1"/>
  <c r="H242" i="2"/>
  <c r="D298" i="2"/>
  <c r="E309" i="2"/>
  <c r="E281" i="2"/>
  <c r="E293" i="2"/>
  <c r="D312" i="2"/>
  <c r="E269" i="2"/>
  <c r="I268" i="2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D258" i="2"/>
  <c r="E258" i="2" s="1"/>
  <c r="D271" i="2"/>
  <c r="D282" i="2"/>
  <c r="I256" i="2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44" i="2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80" i="2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D313" i="2" l="1"/>
  <c r="D299" i="2"/>
  <c r="E310" i="2"/>
  <c r="E282" i="2"/>
  <c r="E294" i="2"/>
  <c r="E270" i="2"/>
  <c r="D272" i="2"/>
  <c r="D283" i="2"/>
  <c r="D259" i="2"/>
  <c r="E259" i="2" s="1"/>
  <c r="E271" i="2" l="1"/>
  <c r="E283" i="2"/>
  <c r="E295" i="2"/>
  <c r="D300" i="2"/>
  <c r="E311" i="2"/>
  <c r="D314" i="2"/>
  <c r="D284" i="2"/>
  <c r="D260" i="2"/>
  <c r="E260" i="2" s="1"/>
  <c r="D273" i="2"/>
  <c r="D301" i="2" l="1"/>
  <c r="E312" i="2"/>
  <c r="E272" i="2"/>
  <c r="E273" i="2"/>
  <c r="E284" i="2"/>
  <c r="E296" i="2"/>
  <c r="D261" i="2"/>
  <c r="E261" i="2" s="1"/>
  <c r="D274" i="2"/>
  <c r="D285" i="2"/>
  <c r="E285" i="2" l="1"/>
  <c r="E297" i="2"/>
  <c r="D302" i="2"/>
  <c r="E313" i="2"/>
  <c r="D275" i="2"/>
  <c r="D286" i="2"/>
  <c r="D262" i="2"/>
  <c r="E262" i="2" s="1"/>
  <c r="E314" i="2" l="1"/>
  <c r="E274" i="2"/>
  <c r="E286" i="2"/>
  <c r="E298" i="2"/>
  <c r="D287" i="2"/>
  <c r="D263" i="2"/>
  <c r="E263" i="2" s="1"/>
  <c r="D276" i="2"/>
  <c r="E275" i="2" l="1"/>
  <c r="E287" i="2"/>
  <c r="E299" i="2"/>
  <c r="D264" i="2"/>
  <c r="E264" i="2" s="1"/>
  <c r="D277" i="2"/>
  <c r="D288" i="2"/>
  <c r="E288" i="2" l="1"/>
  <c r="E300" i="2"/>
  <c r="E276" i="2"/>
  <c r="D278" i="2"/>
  <c r="D289" i="2"/>
  <c r="D265" i="2"/>
  <c r="E265" i="2" s="1"/>
  <c r="E277" i="2" l="1"/>
  <c r="E289" i="2"/>
  <c r="E301" i="2"/>
  <c r="D290" i="2"/>
  <c r="D266" i="2"/>
  <c r="E278" i="2" s="1"/>
  <c r="E290" i="2" l="1"/>
  <c r="E302" i="2"/>
  <c r="E266" i="2"/>
</calcChain>
</file>

<file path=xl/sharedStrings.xml><?xml version="1.0" encoding="utf-8"?>
<sst xmlns="http://schemas.openxmlformats.org/spreadsheetml/2006/main" count="479" uniqueCount="93">
  <si>
    <t>GOVERNO DO ESTADO DE SÃO PAULO</t>
  </si>
  <si>
    <t>SECRETARIA DA FAZENDA</t>
  </si>
  <si>
    <t>COORDENADORIA DA ADMINISTRAÇÃO TRIBUTÁRIA</t>
  </si>
  <si>
    <t>DIRETORIA DE ESTUDOS TRIBUTÁRIOS E ECONÔMICOS</t>
  </si>
  <si>
    <t>TABELA 1.2</t>
  </si>
  <si>
    <t>Estado de São Paulo: histórico da receita tributária (1994-dez.2016)</t>
  </si>
  <si>
    <t>Atualizado em 17/01/2017</t>
  </si>
  <si>
    <t>Valores nonimais em milhões de reais</t>
  </si>
  <si>
    <t>Ano/Mês</t>
  </si>
  <si>
    <r>
      <t>RECEITA TRIBUTÁRIA</t>
    </r>
    <r>
      <rPr>
        <b/>
        <vertAlign val="superscript"/>
        <sz val="10"/>
        <color rgb="FF000000"/>
        <rFont val="Tahoma"/>
        <family val="2"/>
      </rPr>
      <t>a</t>
    </r>
  </si>
  <si>
    <t>ICMS</t>
  </si>
  <si>
    <t>IPVA</t>
  </si>
  <si>
    <r>
      <t>AIR</t>
    </r>
    <r>
      <rPr>
        <b/>
        <vertAlign val="superscript"/>
        <sz val="10"/>
        <color rgb="FF000000"/>
        <rFont val="Tahoma"/>
        <family val="2"/>
      </rPr>
      <t>b</t>
    </r>
  </si>
  <si>
    <r>
      <t>ITCMD</t>
    </r>
    <r>
      <rPr>
        <b/>
        <vertAlign val="superscript"/>
        <sz val="10"/>
        <color rgb="FF000000"/>
        <rFont val="Tahoma"/>
        <family val="2"/>
      </rPr>
      <t>c</t>
    </r>
  </si>
  <si>
    <r>
      <t>TAXAS</t>
    </r>
    <r>
      <rPr>
        <b/>
        <vertAlign val="superscript"/>
        <sz val="10"/>
        <color rgb="FF000000"/>
        <rFont val="Tahoma"/>
        <family val="2"/>
      </rPr>
      <t>d</t>
    </r>
  </si>
  <si>
    <t>Total</t>
  </si>
  <si>
    <r>
      <t>1994</t>
    </r>
    <r>
      <rPr>
        <vertAlign val="superscript"/>
        <sz val="10"/>
        <color rgb="FF000000"/>
        <rFont val="Tahoma"/>
        <family val="2"/>
      </rPr>
      <t>g</t>
    </r>
  </si>
  <si>
    <t>dez</t>
  </si>
  <si>
    <t>SÉRIE HISTÓRICA DO IPCA</t>
  </si>
  <si>
    <t>(continua)</t>
  </si>
  <si>
    <t xml:space="preserve">    VARIAÇÃO</t>
  </si>
  <si>
    <t>ANO</t>
  </si>
  <si>
    <t>MÊS</t>
  </si>
  <si>
    <t>NÚMERO ÍNDICE</t>
  </si>
  <si>
    <t>(%)</t>
  </si>
  <si>
    <t>(DEZ 93 = 100)</t>
  </si>
  <si>
    <t>NO</t>
  </si>
  <si>
    <t>MESES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</si>
  <si>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</si>
  <si>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</si>
  <si>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</si>
  <si>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</si>
  <si>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</si>
  <si>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</si>
  <si>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</si>
  <si>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</si>
  <si>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</si>
  <si>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</si>
  <si>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</si>
  <si>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</si>
  <si>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 xml:space="preserve">Fonte: IBGE, Diretoria de Pesquisas, Coordenação de Índices de Preços, </t>
  </si>
  <si>
    <t>Sistema Nacional de Índices de Preços ao Consumidor.</t>
  </si>
  <si>
    <t>Multiplic</t>
  </si>
  <si>
    <t>IPCA  Num Indice</t>
  </si>
  <si>
    <t>Ordem</t>
  </si>
  <si>
    <t>Més/ano</t>
  </si>
  <si>
    <t>nominal</t>
  </si>
  <si>
    <t>real</t>
  </si>
  <si>
    <t xml:space="preserve"> Correção pelo IPCA -ICMS a preços constantes de </t>
  </si>
  <si>
    <t>ICMS Nominal milhoes de reais</t>
  </si>
  <si>
    <t>As planilhas  foram extraídas diretamente do site da  Secretaria da Fazenda www.fazenda.sp.gov.br no ícone "Acesso à Informação" =&gt; "Receitas" =&gt; "Receitas Tributárias".</t>
  </si>
  <si>
    <t>Aug 2017      10396.391     9747.025 11045.76 9403.272 11389.51</t>
  </si>
  <si>
    <t>Sep 2017      10542.282     9844.617 11239.95 9475.295 11609.27</t>
  </si>
  <si>
    <t>Oct 2017      10647.148     9904.318 11389.98 9511.088 11783.21</t>
  </si>
  <si>
    <t>Nov 2017      10676.950     9891.548 11462.35 9475.782 11878.12</t>
  </si>
  <si>
    <t>Dec 2017      10999.668    10173.885 11825.45 9736.743 12262.59</t>
  </si>
  <si>
    <t>Jan 2018      10538.580     9674.302 11402.86 9216.781 11860.38</t>
  </si>
  <si>
    <t>Feb 2018       9767.719     8866.589 10668.85 8389.559 11145.88</t>
  </si>
  <si>
    <t>Mar 2018      10535.294     9598.759 11471.83 9102.988 11967.60</t>
  </si>
  <si>
    <t>Apr 2018      10327.202     9356.555 11297.85 8842.725 11811.68</t>
  </si>
  <si>
    <t>May 2018      10164.971     9161.369 11168.57 8630.094 11699.85</t>
  </si>
  <si>
    <t>Jun 2018      10390.097     9354.589 11425.60 8806.424 11973.77</t>
  </si>
  <si>
    <t>Jul 2018      10148.002     9081.542 11214.46 8516.992 11779.01</t>
  </si>
  <si>
    <t xml:space="preserve">           Point Forecast     Lo 80    Hi 80    Lo 95    Hi 95</t>
  </si>
  <si>
    <t>Acumulado no ano</t>
  </si>
  <si>
    <t>% sobre Acumulado</t>
  </si>
  <si>
    <t>Salario</t>
  </si>
  <si>
    <t>MS3</t>
  </si>
  <si>
    <t>Indice IPCA maio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</si>
  <si>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</si>
  <si>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</si>
  <si>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</si>
  <si>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</si>
  <si>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</si>
  <si>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</si>
  <si>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</si>
  <si>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</si>
  <si>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</si>
  <si>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</si>
  <si>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</si>
  <si>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r>
      <rPr>
        <b/>
        <sz val="7"/>
        <rFont val="Tahoma"/>
        <family val="2"/>
      </rPr>
      <t>FONTE:</t>
    </r>
    <r>
      <rPr>
        <sz val="7"/>
        <rFont val="Tahoma"/>
        <family val="2"/>
      </rPr>
      <t xml:space="preserve"> Base de dados da Secretaria da Fazenda e Planejamento do Estado de São Paulo.</t>
    </r>
  </si>
  <si>
    <t>NOTAS: (a) Dados referentes ao último mês são provisórios.</t>
  </si>
  <si>
    <t xml:space="preserve">(b) Adicional do Imposto de Renda (extinto em 1994). </t>
  </si>
  <si>
    <t>(c) ITCMD = Imposto sobre Transmissão “Causa Mortis” e Doações, antigo  ITBI = Imposto sobre Transmissão de Bens Imóveis (não onerosas).</t>
  </si>
  <si>
    <t>(d) Taxas = Recolhimento por serviços públicos ou exercício do poder de polícia; no Relatório de julho/2014 em diante, foram reclassificadas algumas receitas de Taxas a partir do ano de 2013, excluindo-se dos totais mensais e procedimento idêntico foi adotado no relatório de agosto/2014 em relação ao ano de 2012.</t>
  </si>
  <si>
    <t>(e) De 01 a 06/1994 valores da moeda da época divididos pela URV média, ponderada diariamente pela arrecadação.</t>
  </si>
  <si>
    <t xml:space="preserve">Acumulado no ano nominal </t>
  </si>
  <si>
    <t>Variação % sobre Acumulado nominal ano anterior</t>
  </si>
  <si>
    <t>Variação % sobre mesmo mês ano anterior nominal</t>
  </si>
  <si>
    <t>Total 2020</t>
  </si>
  <si>
    <t>Previsao variação sobre ano anterior</t>
  </si>
  <si>
    <t>previsto</t>
  </si>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</sst>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&quot; &quot;#,##0.0&quot; &quot;;&quot; (&quot;#,##0.0&quot;)&quot;;&quot; -&quot;00&quot; &quot;;&quot; &quot;@&quot; &quot;"/>
    <numFmt numFmtId="165" formatCode="00"/>
    <numFmt numFmtId="166" formatCode="&quot; &quot;#,##0.00&quot; &quot;;&quot; (&quot;#,##0.00&quot;)&quot;;&quot; -&quot;00&quot; &quot;;&quot; &quot;@&quot; &quot;"/>
    <numFmt numFmtId="167" formatCode="&quot; &quot;#,##0.00&quot; &quot;;&quot;-&quot;#,##0.00&quot; &quot;;&quot; -&quot;00&quot; &quot;;&quot; &quot;@&quot; &quot;"/>
    <numFmt numFmtId="168" formatCode="&quot; &quot;#,##0.000&quot; &quot;;&quot; (&quot;#,##0.000&quot;)&quot;;&quot; -&quot;00.0&quot; &quot;;&quot; &quot;@&quot; &quot;"/>
    <numFmt numFmtId="169" formatCode="_(* #,##0.0_);_(* \(#,##0.0\);_(* &quot;-&quot;??_);_(@_)"/>
    <numFmt numFmtId="170" formatCode="_-* #,##0.0_-;\-* #,##0.0_-;_-* &quot;-&quot;?_-;_-@_-"/>
    <numFmt numFmtId="171" formatCode="&quot; &quot;#,##0.0&quot; &quot;;&quot; (&quot;#,##0.0&quot;)&quot;;&quot; -&quot;00.0&quot; &quot;;&quot; &quot;@&quot; &quot;"/>
    <numFmt numFmtId="172" formatCode="0.000%"/>
  </numFmts>
  <fonts count="53" x14ac:knownFonts="1"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rgb="FF000000"/>
      <name val="MS Sans Serif"/>
    </font>
    <font>
      <sz val="10"/>
      <color rgb="FF000000"/>
      <name val="Tahoma"/>
      <family val="2"/>
    </font>
    <font>
      <b/>
      <sz val="14"/>
      <color rgb="FF000000"/>
      <name val="Verdana"/>
      <family val="2"/>
    </font>
    <font>
      <sz val="14"/>
      <color rgb="FF000000"/>
      <name val="Verdana"/>
      <family val="2"/>
    </font>
    <font>
      <sz val="11"/>
      <color rgb="FF000000"/>
      <name val="Verdana"/>
      <family val="2"/>
    </font>
    <font>
      <b/>
      <sz val="13"/>
      <color rgb="FF000000"/>
      <name val="Verdana"/>
      <family val="2"/>
    </font>
    <font>
      <sz val="13"/>
      <color rgb="FF000000"/>
      <name val="Verdana"/>
      <family val="2"/>
    </font>
    <font>
      <b/>
      <sz val="12"/>
      <color rgb="FF000000"/>
      <name val="Verdana"/>
      <family val="2"/>
    </font>
    <font>
      <sz val="12"/>
      <color rgb="FF000000"/>
      <name val="Verdana"/>
      <family val="2"/>
    </font>
    <font>
      <b/>
      <sz val="11"/>
      <color rgb="FF000000"/>
      <name val="Verdana"/>
      <family val="2"/>
    </font>
    <font>
      <sz val="9"/>
      <color rgb="FF000000"/>
      <name val="Tahoma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b/>
      <vertAlign val="superscript"/>
      <sz val="10"/>
      <color rgb="FF000000"/>
      <name val="Tahoma"/>
      <family val="2"/>
    </font>
    <font>
      <b/>
      <sz val="10"/>
      <color rgb="FF000000"/>
      <name val="Tahoma"/>
      <family val="2"/>
    </font>
    <font>
      <vertAlign val="superscript"/>
      <sz val="10"/>
      <color rgb="FF000000"/>
      <name val="Tahoma"/>
      <family val="2"/>
    </font>
    <font>
      <b/>
      <sz val="12"/>
      <name val="Courier New"/>
      <family val="3"/>
    </font>
    <font>
      <sz val="12"/>
      <name val="Courier New"/>
      <family val="3"/>
    </font>
    <font>
      <sz val="8"/>
      <name val="Courier New"/>
      <family val="3"/>
    </font>
    <font>
      <b/>
      <sz val="10"/>
      <name val="Courier New"/>
      <family val="3"/>
    </font>
    <font>
      <sz val="10"/>
      <name val="Courier New"/>
      <family val="3"/>
    </font>
    <font>
      <b/>
      <sz val="8"/>
      <name val="Courier New"/>
      <family val="3"/>
    </font>
    <font>
      <sz val="12"/>
      <color rgb="FF000000"/>
      <name val="Lucida Console"/>
      <family val="3"/>
    </font>
    <font>
      <sz val="8"/>
      <name val="Tahoma"/>
      <family val="2"/>
    </font>
    <font>
      <sz val="10"/>
      <name val="Arial"/>
    </font>
    <font>
      <b/>
      <sz val="8"/>
      <name val="Tahoma"/>
      <family val="2"/>
    </font>
    <font>
      <sz val="10"/>
      <name val="Arial"/>
      <family val="2"/>
    </font>
    <font>
      <sz val="8"/>
      <color rgb="FF000000"/>
      <name val="Courier New"/>
      <family val="3"/>
    </font>
    <font>
      <sz val="7"/>
      <name val="Tahoma"/>
      <family val="2"/>
    </font>
    <font>
      <b/>
      <sz val="7"/>
      <name val="Tahoma"/>
      <family val="2"/>
    </font>
    <font>
      <sz val="11"/>
      <color indexed="8"/>
      <name val="Calibri"/>
      <family val="2"/>
    </font>
    <font>
      <sz val="11"/>
      <color indexed="52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8"/>
      <color rgb="FFFF0000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/>
        <bgColor indexed="64"/>
      </patternFill>
    </fill>
  </fills>
  <borders count="6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/>
      <right style="thin">
        <color indexed="8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95">
    <xf numFmtId="0" fontId="0" fillId="0" borderId="0"/>
    <xf numFmtId="166" fontId="3" fillId="0" borderId="0" applyFont="0" applyFill="0" applyBorder="0" applyAlignment="0" applyProtection="0"/>
    <xf numFmtId="0" fontId="4" fillId="0" borderId="0" applyNumberFormat="0" applyBorder="0" applyProtection="0"/>
    <xf numFmtId="0" fontId="5" fillId="0" borderId="0" applyNumberFormat="0" applyBorder="0" applyProtection="0"/>
    <xf numFmtId="0" fontId="6" fillId="0" borderId="0" applyNumberFormat="0" applyBorder="0" applyProtection="0"/>
    <xf numFmtId="167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9" fillId="0" borderId="0"/>
    <xf numFmtId="0" fontId="2" fillId="0" borderId="0"/>
    <xf numFmtId="43" fontId="3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1" fillId="0" borderId="0"/>
    <xf numFmtId="0" fontId="1" fillId="0" borderId="0"/>
    <xf numFmtId="43" fontId="1" fillId="0" borderId="0" applyFont="0" applyFill="0" applyBorder="0" applyAlignment="0" applyProtection="0"/>
    <xf numFmtId="0" fontId="31" fillId="0" borderId="0"/>
    <xf numFmtId="0" fontId="35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15" borderId="0" applyNumberFormat="0" applyBorder="0" applyAlignment="0" applyProtection="0"/>
    <xf numFmtId="0" fontId="35" fillId="16" borderId="0" applyNumberFormat="0" applyBorder="0" applyAlignment="0" applyProtection="0"/>
    <xf numFmtId="0" fontId="35" fillId="17" borderId="0" applyNumberFormat="0" applyBorder="0" applyAlignment="0" applyProtection="0"/>
    <xf numFmtId="0" fontId="35" fillId="18" borderId="0" applyNumberFormat="0" applyBorder="0" applyAlignment="0" applyProtection="0"/>
    <xf numFmtId="0" fontId="35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15" borderId="0" applyNumberFormat="0" applyBorder="0" applyAlignment="0" applyProtection="0"/>
    <xf numFmtId="0" fontId="35" fillId="16" borderId="0" applyNumberFormat="0" applyBorder="0" applyAlignment="0" applyProtection="0"/>
    <xf numFmtId="0" fontId="35" fillId="17" borderId="0" applyNumberFormat="0" applyBorder="0" applyAlignment="0" applyProtection="0"/>
    <xf numFmtId="0" fontId="35" fillId="19" borderId="0" applyNumberFormat="0" applyBorder="0" applyAlignment="0" applyProtection="0"/>
    <xf numFmtId="0" fontId="35" fillId="20" borderId="0" applyNumberFormat="0" applyBorder="0" applyAlignment="0" applyProtection="0"/>
    <xf numFmtId="0" fontId="35" fillId="21" borderId="0" applyNumberFormat="0" applyBorder="0" applyAlignment="0" applyProtection="0"/>
    <xf numFmtId="0" fontId="35" fillId="22" borderId="0" applyNumberFormat="0" applyBorder="0" applyAlignment="0" applyProtection="0"/>
    <xf numFmtId="0" fontId="35" fillId="16" borderId="0" applyNumberFormat="0" applyBorder="0" applyAlignment="0" applyProtection="0"/>
    <xf numFmtId="0" fontId="35" fillId="20" borderId="0" applyNumberFormat="0" applyBorder="0" applyAlignment="0" applyProtection="0"/>
    <xf numFmtId="0" fontId="35" fillId="23" borderId="0" applyNumberFormat="0" applyBorder="0" applyAlignment="0" applyProtection="0"/>
    <xf numFmtId="0" fontId="35" fillId="20" borderId="0" applyNumberFormat="0" applyBorder="0" applyAlignment="0" applyProtection="0"/>
    <xf numFmtId="0" fontId="35" fillId="21" borderId="0" applyNumberFormat="0" applyBorder="0" applyAlignment="0" applyProtection="0"/>
    <xf numFmtId="0" fontId="35" fillId="22" borderId="0" applyNumberFormat="0" applyBorder="0" applyAlignment="0" applyProtection="0"/>
    <xf numFmtId="0" fontId="35" fillId="16" borderId="0" applyNumberFormat="0" applyBorder="0" applyAlignment="0" applyProtection="0"/>
    <xf numFmtId="0" fontId="35" fillId="20" borderId="0" applyNumberFormat="0" applyBorder="0" applyAlignment="0" applyProtection="0"/>
    <xf numFmtId="0" fontId="35" fillId="23" borderId="0" applyNumberFormat="0" applyBorder="0" applyAlignment="0" applyProtection="0"/>
    <xf numFmtId="0" fontId="41" fillId="24" borderId="0" applyNumberFormat="0" applyBorder="0" applyAlignment="0" applyProtection="0"/>
    <xf numFmtId="0" fontId="41" fillId="21" borderId="0" applyNumberFormat="0" applyBorder="0" applyAlignment="0" applyProtection="0"/>
    <xf numFmtId="0" fontId="41" fillId="22" borderId="0" applyNumberFormat="0" applyBorder="0" applyAlignment="0" applyProtection="0"/>
    <xf numFmtId="0" fontId="41" fillId="25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4" borderId="0" applyNumberFormat="0" applyBorder="0" applyAlignment="0" applyProtection="0"/>
    <xf numFmtId="0" fontId="41" fillId="21" borderId="0" applyNumberFormat="0" applyBorder="0" applyAlignment="0" applyProtection="0"/>
    <xf numFmtId="0" fontId="41" fillId="22" borderId="0" applyNumberFormat="0" applyBorder="0" applyAlignment="0" applyProtection="0"/>
    <xf numFmtId="0" fontId="41" fillId="25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9" borderId="0" applyNumberFormat="0" applyBorder="0" applyAlignment="0" applyProtection="0"/>
    <xf numFmtId="0" fontId="41" fillId="30" borderId="0" applyNumberFormat="0" applyBorder="0" applyAlignment="0" applyProtection="0"/>
    <xf numFmtId="0" fontId="41" fillId="25" borderId="0" applyNumberFormat="0" applyBorder="0" applyAlignment="0" applyProtection="0"/>
    <xf numFmtId="0" fontId="41" fillId="26" borderId="0" applyNumberFormat="0" applyBorder="0" applyAlignment="0" applyProtection="0"/>
    <xf numFmtId="0" fontId="41" fillId="31" borderId="0" applyNumberFormat="0" applyBorder="0" applyAlignment="0" applyProtection="0"/>
    <xf numFmtId="0" fontId="46" fillId="14" borderId="0" applyNumberFormat="0" applyBorder="0" applyAlignment="0" applyProtection="0"/>
    <xf numFmtId="0" fontId="42" fillId="15" borderId="0" applyNumberFormat="0" applyBorder="0" applyAlignment="0" applyProtection="0"/>
    <xf numFmtId="0" fontId="43" fillId="19" borderId="60" applyNumberFormat="0" applyAlignment="0" applyProtection="0"/>
    <xf numFmtId="0" fontId="43" fillId="19" borderId="60" applyNumberFormat="0" applyAlignment="0" applyProtection="0"/>
    <xf numFmtId="0" fontId="44" fillId="32" borderId="61" applyNumberFormat="0" applyAlignment="0" applyProtection="0"/>
    <xf numFmtId="0" fontId="36" fillId="0" borderId="62" applyNumberFormat="0" applyFill="0" applyAlignment="0" applyProtection="0"/>
    <xf numFmtId="0" fontId="44" fillId="32" borderId="61" applyNumberFormat="0" applyAlignment="0" applyProtection="0"/>
    <xf numFmtId="0" fontId="41" fillId="28" borderId="0" applyNumberFormat="0" applyBorder="0" applyAlignment="0" applyProtection="0"/>
    <xf numFmtId="0" fontId="41" fillId="29" borderId="0" applyNumberFormat="0" applyBorder="0" applyAlignment="0" applyProtection="0"/>
    <xf numFmtId="0" fontId="41" fillId="30" borderId="0" applyNumberFormat="0" applyBorder="0" applyAlignment="0" applyProtection="0"/>
    <xf numFmtId="0" fontId="41" fillId="25" borderId="0" applyNumberFormat="0" applyBorder="0" applyAlignment="0" applyProtection="0"/>
    <xf numFmtId="0" fontId="41" fillId="26" borderId="0" applyNumberFormat="0" applyBorder="0" applyAlignment="0" applyProtection="0"/>
    <xf numFmtId="0" fontId="41" fillId="31" borderId="0" applyNumberFormat="0" applyBorder="0" applyAlignment="0" applyProtection="0"/>
    <xf numFmtId="0" fontId="45" fillId="19" borderId="60" applyNumberFormat="0" applyAlignment="0" applyProtection="0"/>
    <xf numFmtId="0" fontId="50" fillId="0" borderId="0" applyNumberFormat="0" applyFill="0" applyBorder="0" applyAlignment="0" applyProtection="0"/>
    <xf numFmtId="0" fontId="42" fillId="15" borderId="0" applyNumberFormat="0" applyBorder="0" applyAlignment="0" applyProtection="0"/>
    <xf numFmtId="0" fontId="38" fillId="0" borderId="63" applyNumberFormat="0" applyFill="0" applyAlignment="0" applyProtection="0"/>
    <xf numFmtId="0" fontId="39" fillId="0" borderId="64" applyNumberFormat="0" applyFill="0" applyAlignment="0" applyProtection="0"/>
    <xf numFmtId="0" fontId="40" fillId="0" borderId="65" applyNumberFormat="0" applyFill="0" applyAlignment="0" applyProtection="0"/>
    <xf numFmtId="0" fontId="40" fillId="0" borderId="0" applyNumberFormat="0" applyFill="0" applyBorder="0" applyAlignment="0" applyProtection="0"/>
    <xf numFmtId="0" fontId="45" fillId="18" borderId="60" applyNumberFormat="0" applyAlignment="0" applyProtection="0"/>
    <xf numFmtId="0" fontId="36" fillId="0" borderId="62" applyNumberFormat="0" applyFill="0" applyAlignment="0" applyProtection="0"/>
    <xf numFmtId="0" fontId="47" fillId="33" borderId="0" applyNumberFormat="0" applyBorder="0" applyAlignment="0" applyProtection="0"/>
    <xf numFmtId="0" fontId="31" fillId="0" borderId="0"/>
    <xf numFmtId="0" fontId="31" fillId="34" borderId="66" applyNumberFormat="0" applyFont="0" applyAlignment="0" applyProtection="0"/>
    <xf numFmtId="0" fontId="35" fillId="34" borderId="66" applyNumberFormat="0" applyFont="0" applyAlignment="0" applyProtection="0"/>
    <xf numFmtId="0" fontId="48" fillId="19" borderId="67" applyNumberFormat="0" applyAlignment="0" applyProtection="0"/>
    <xf numFmtId="0" fontId="48" fillId="19" borderId="67" applyNumberFormat="0" applyAlignment="0" applyProtection="0"/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63" applyNumberFormat="0" applyFill="0" applyAlignment="0" applyProtection="0"/>
    <xf numFmtId="0" fontId="39" fillId="0" borderId="64" applyNumberFormat="0" applyFill="0" applyAlignment="0" applyProtection="0"/>
    <xf numFmtId="0" fontId="40" fillId="0" borderId="65" applyNumberFormat="0" applyFill="0" applyAlignment="0" applyProtection="0"/>
    <xf numFmtId="0" fontId="40" fillId="0" borderId="0" applyNumberFormat="0" applyFill="0" applyBorder="0" applyAlignment="0" applyProtection="0"/>
    <xf numFmtId="0" fontId="51" fillId="0" borderId="68" applyNumberFormat="0" applyFill="0" applyAlignment="0" applyProtection="0"/>
    <xf numFmtId="0" fontId="49" fillId="0" borderId="0" applyNumberFormat="0" applyFill="0" applyBorder="0" applyAlignment="0" applyProtection="0"/>
  </cellStyleXfs>
  <cellXfs count="286">
    <xf numFmtId="0" fontId="0" fillId="0" borderId="0" xfId="0"/>
    <xf numFmtId="165" fontId="7" fillId="0" borderId="0" xfId="0" applyNumberFormat="1" applyFont="1" applyAlignment="1">
      <alignment horizontal="left" vertical="center"/>
    </xf>
    <xf numFmtId="0" fontId="8" fillId="0" borderId="0" xfId="0" applyFont="1"/>
    <xf numFmtId="0" fontId="9" fillId="0" borderId="0" xfId="0" applyFont="1"/>
    <xf numFmtId="165" fontId="10" fillId="0" borderId="0" xfId="0" applyNumberFormat="1" applyFont="1" applyAlignment="1">
      <alignment horizontal="left" vertical="center"/>
    </xf>
    <xf numFmtId="0" fontId="11" fillId="0" borderId="0" xfId="0" applyFont="1"/>
    <xf numFmtId="165" fontId="12" fillId="0" borderId="0" xfId="0" applyNumberFormat="1" applyFont="1" applyAlignment="1">
      <alignment horizontal="left" vertical="center"/>
    </xf>
    <xf numFmtId="0" fontId="13" fillId="0" borderId="0" xfId="0" applyFont="1"/>
    <xf numFmtId="165" fontId="14" fillId="0" borderId="0" xfId="0" applyNumberFormat="1" applyFont="1" applyAlignment="1">
      <alignment horizontal="left" vertical="center"/>
    </xf>
    <xf numFmtId="0" fontId="15" fillId="0" borderId="0" xfId="0" applyFont="1"/>
    <xf numFmtId="0" fontId="6" fillId="0" borderId="0" xfId="0" applyFont="1"/>
    <xf numFmtId="0" fontId="16" fillId="0" borderId="0" xfId="4" applyFont="1"/>
    <xf numFmtId="0" fontId="6" fillId="0" borderId="0" xfId="4"/>
    <xf numFmtId="0" fontId="17" fillId="0" borderId="0" xfId="4" applyFont="1"/>
    <xf numFmtId="0" fontId="17" fillId="2" borderId="0" xfId="0" applyFont="1" applyFill="1"/>
    <xf numFmtId="0" fontId="16" fillId="2" borderId="2" xfId="4" applyFont="1" applyFill="1" applyBorder="1" applyAlignment="1">
      <alignment horizontal="center"/>
    </xf>
    <xf numFmtId="0" fontId="19" fillId="0" borderId="0" xfId="4" applyFont="1" applyAlignment="1">
      <alignment horizontal="center"/>
    </xf>
    <xf numFmtId="0" fontId="16" fillId="3" borderId="3" xfId="4" applyFont="1" applyFill="1" applyBorder="1" applyAlignment="1">
      <alignment horizontal="center"/>
    </xf>
    <xf numFmtId="164" fontId="16" fillId="3" borderId="3" xfId="1" applyNumberFormat="1" applyFont="1" applyFill="1" applyBorder="1"/>
    <xf numFmtId="164" fontId="16" fillId="3" borderId="3" xfId="1" applyNumberFormat="1" applyFont="1" applyFill="1" applyBorder="1" applyProtection="1">
      <protection locked="0"/>
    </xf>
    <xf numFmtId="0" fontId="16" fillId="0" borderId="0" xfId="4" applyFont="1" applyAlignment="1">
      <alignment horizontal="center"/>
    </xf>
    <xf numFmtId="164" fontId="16" fillId="0" borderId="0" xfId="4" applyNumberFormat="1" applyFont="1" applyAlignment="1">
      <alignment horizontal="center"/>
    </xf>
    <xf numFmtId="17" fontId="16" fillId="0" borderId="3" xfId="4" applyNumberFormat="1" applyFont="1" applyBorder="1" applyAlignment="1">
      <alignment horizontal="left"/>
    </xf>
    <xf numFmtId="164" fontId="17" fillId="0" borderId="3" xfId="1" applyNumberFormat="1" applyFont="1" applyBorder="1"/>
    <xf numFmtId="164" fontId="16" fillId="0" borderId="3" xfId="1" applyNumberFormat="1" applyFont="1" applyBorder="1" applyProtection="1">
      <protection locked="0"/>
    </xf>
    <xf numFmtId="166" fontId="16" fillId="0" borderId="0" xfId="1" applyFont="1" applyAlignment="1">
      <alignment horizontal="center"/>
    </xf>
    <xf numFmtId="17" fontId="16" fillId="0" borderId="4" xfId="4" applyNumberFormat="1" applyFont="1" applyBorder="1" applyAlignment="1">
      <alignment horizontal="left"/>
    </xf>
    <xf numFmtId="164" fontId="17" fillId="0" borderId="4" xfId="1" applyNumberFormat="1" applyFont="1" applyBorder="1"/>
    <xf numFmtId="164" fontId="16" fillId="0" borderId="4" xfId="1" applyNumberFormat="1" applyFont="1" applyBorder="1" applyProtection="1">
      <protection locked="0"/>
    </xf>
    <xf numFmtId="164" fontId="17" fillId="0" borderId="3" xfId="1" applyNumberFormat="1" applyFont="1" applyBorder="1" applyProtection="1">
      <protection locked="0"/>
    </xf>
    <xf numFmtId="164" fontId="17" fillId="0" borderId="4" xfId="1" applyNumberFormat="1" applyFont="1" applyBorder="1" applyProtection="1">
      <protection locked="0"/>
    </xf>
    <xf numFmtId="49" fontId="16" fillId="3" borderId="3" xfId="1" applyNumberFormat="1" applyFont="1" applyFill="1" applyBorder="1" applyAlignment="1" applyProtection="1">
      <alignment horizontal="center"/>
      <protection locked="0"/>
    </xf>
    <xf numFmtId="49" fontId="16" fillId="3" borderId="3" xfId="3" applyNumberFormat="1" applyFont="1" applyFill="1" applyBorder="1" applyAlignment="1">
      <alignment horizontal="center" wrapText="1"/>
    </xf>
    <xf numFmtId="0" fontId="17" fillId="2" borderId="0" xfId="4" applyFont="1" applyFill="1"/>
    <xf numFmtId="17" fontId="16" fillId="0" borderId="5" xfId="4" applyNumberFormat="1" applyFont="1" applyBorder="1" applyAlignment="1">
      <alignment horizontal="left"/>
    </xf>
    <xf numFmtId="164" fontId="17" fillId="0" borderId="6" xfId="1" applyNumberFormat="1" applyFont="1" applyBorder="1"/>
    <xf numFmtId="17" fontId="16" fillId="0" borderId="7" xfId="4" applyNumberFormat="1" applyFont="1" applyBorder="1" applyAlignment="1">
      <alignment horizontal="left"/>
    </xf>
    <xf numFmtId="164" fontId="17" fillId="0" borderId="8" xfId="1" applyNumberFormat="1" applyFont="1" applyBorder="1"/>
    <xf numFmtId="17" fontId="16" fillId="0" borderId="9" xfId="4" applyNumberFormat="1" applyFont="1" applyBorder="1" applyAlignment="1">
      <alignment horizontal="left"/>
    </xf>
    <xf numFmtId="164" fontId="17" fillId="0" borderId="10" xfId="1" applyNumberFormat="1" applyFont="1" applyBorder="1"/>
    <xf numFmtId="164" fontId="17" fillId="0" borderId="14" xfId="1" applyNumberFormat="1" applyFont="1" applyBorder="1"/>
    <xf numFmtId="4" fontId="22" fillId="0" borderId="0" xfId="0" applyNumberFormat="1" applyFont="1"/>
    <xf numFmtId="0" fontId="22" fillId="0" borderId="0" xfId="0" applyFont="1"/>
    <xf numFmtId="0" fontId="23" fillId="0" borderId="16" xfId="0" applyFont="1" applyBorder="1"/>
    <xf numFmtId="2" fontId="23" fillId="0" borderId="16" xfId="0" applyNumberFormat="1" applyFont="1" applyBorder="1"/>
    <xf numFmtId="4" fontId="23" fillId="0" borderId="16" xfId="0" applyNumberFormat="1" applyFont="1" applyBorder="1" applyAlignment="1">
      <alignment horizontal="right"/>
    </xf>
    <xf numFmtId="0" fontId="23" fillId="0" borderId="0" xfId="0" applyFont="1"/>
    <xf numFmtId="0" fontId="24" fillId="0" borderId="17" xfId="0" applyFont="1" applyBorder="1"/>
    <xf numFmtId="2" fontId="24" fillId="0" borderId="0" xfId="0" applyNumberFormat="1" applyFont="1"/>
    <xf numFmtId="0" fontId="24" fillId="0" borderId="18" xfId="0" applyFont="1" applyBorder="1"/>
    <xf numFmtId="0" fontId="24" fillId="0" borderId="0" xfId="0" applyFont="1"/>
    <xf numFmtId="4" fontId="24" fillId="0" borderId="0" xfId="0" applyNumberFormat="1" applyFont="1"/>
    <xf numFmtId="0" fontId="25" fillId="0" borderId="0" xfId="0" applyFont="1"/>
    <xf numFmtId="0" fontId="24" fillId="0" borderId="0" xfId="0" applyFont="1" applyAlignment="1">
      <alignment horizontal="center"/>
    </xf>
    <xf numFmtId="0" fontId="24" fillId="0" borderId="18" xfId="0" applyFont="1" applyBorder="1" applyAlignment="1">
      <alignment horizontal="center"/>
    </xf>
    <xf numFmtId="2" fontId="24" fillId="0" borderId="18" xfId="0" applyNumberFormat="1" applyFont="1" applyBorder="1" applyAlignment="1">
      <alignment horizontal="center"/>
    </xf>
    <xf numFmtId="2" fontId="24" fillId="0" borderId="20" xfId="0" applyNumberFormat="1" applyFont="1" applyBorder="1" applyAlignment="1">
      <alignment horizontal="center"/>
    </xf>
    <xf numFmtId="0" fontId="24" fillId="0" borderId="21" xfId="0" applyFont="1" applyBorder="1" applyAlignment="1">
      <alignment horizontal="center"/>
    </xf>
    <xf numFmtId="49" fontId="24" fillId="0" borderId="0" xfId="0" applyNumberFormat="1" applyFont="1" applyAlignment="1">
      <alignment horizontal="center"/>
    </xf>
    <xf numFmtId="0" fontId="24" fillId="0" borderId="22" xfId="0" applyFont="1" applyBorder="1" applyAlignment="1">
      <alignment horizontal="center"/>
    </xf>
    <xf numFmtId="2" fontId="24" fillId="0" borderId="22" xfId="0" applyNumberFormat="1" applyFont="1" applyBorder="1" applyAlignment="1">
      <alignment horizontal="center"/>
    </xf>
    <xf numFmtId="0" fontId="24" fillId="0" borderId="23" xfId="0" applyFont="1" applyBorder="1" applyAlignment="1">
      <alignment horizontal="center"/>
    </xf>
    <xf numFmtId="0" fontId="24" fillId="0" borderId="24" xfId="0" applyFont="1" applyBorder="1" applyAlignment="1">
      <alignment horizontal="center"/>
    </xf>
    <xf numFmtId="4" fontId="24" fillId="0" borderId="24" xfId="0" applyNumberFormat="1" applyFont="1" applyBorder="1" applyAlignment="1">
      <alignment horizontal="center"/>
    </xf>
    <xf numFmtId="0" fontId="26" fillId="0" borderId="17" xfId="0" applyFont="1" applyBorder="1" applyAlignment="1">
      <alignment horizontal="center"/>
    </xf>
    <xf numFmtId="2" fontId="26" fillId="0" borderId="17" xfId="0" applyNumberFormat="1" applyFont="1" applyBorder="1" applyAlignment="1">
      <alignment horizontal="center"/>
    </xf>
    <xf numFmtId="0" fontId="26" fillId="0" borderId="0" xfId="0" applyFont="1" applyAlignment="1">
      <alignment horizontal="center"/>
    </xf>
    <xf numFmtId="0" fontId="26" fillId="0" borderId="18" xfId="0" applyFont="1" applyBorder="1" applyAlignment="1">
      <alignment horizontal="center"/>
    </xf>
    <xf numFmtId="4" fontId="26" fillId="0" borderId="18" xfId="0" applyNumberFormat="1" applyFont="1" applyBorder="1" applyAlignment="1">
      <alignment horizontal="center"/>
    </xf>
    <xf numFmtId="0" fontId="23" fillId="0" borderId="18" xfId="0" applyFont="1" applyBorder="1" applyAlignment="1">
      <alignment horizontal="center"/>
    </xf>
    <xf numFmtId="2" fontId="23" fillId="0" borderId="18" xfId="0" applyNumberFormat="1" applyFont="1" applyBorder="1" applyAlignment="1">
      <alignment horizontal="right"/>
    </xf>
    <xf numFmtId="4" fontId="23" fillId="0" borderId="18" xfId="0" applyNumberFormat="1" applyFont="1" applyBorder="1" applyAlignment="1">
      <alignment horizontal="right"/>
    </xf>
    <xf numFmtId="0" fontId="23" fillId="0" borderId="17" xfId="0" applyFont="1" applyBorder="1"/>
    <xf numFmtId="0" fontId="23" fillId="0" borderId="17" xfId="0" applyFont="1" applyBorder="1" applyAlignment="1">
      <alignment horizontal="center"/>
    </xf>
    <xf numFmtId="2" fontId="23" fillId="0" borderId="17" xfId="0" applyNumberFormat="1" applyFont="1" applyBorder="1" applyAlignment="1">
      <alignment horizontal="right"/>
    </xf>
    <xf numFmtId="4" fontId="23" fillId="0" borderId="0" xfId="0" applyNumberFormat="1" applyFont="1" applyAlignment="1">
      <alignment horizontal="right"/>
    </xf>
    <xf numFmtId="0" fontId="23" fillId="0" borderId="18" xfId="0" applyFont="1" applyBorder="1" applyAlignment="1">
      <alignment horizontal="right"/>
    </xf>
    <xf numFmtId="0" fontId="23" fillId="0" borderId="17" xfId="0" applyFont="1" applyBorder="1" applyAlignment="1">
      <alignment horizontal="right"/>
    </xf>
    <xf numFmtId="2" fontId="23" fillId="0" borderId="20" xfId="0" applyNumberFormat="1" applyFont="1" applyBorder="1" applyAlignment="1">
      <alignment horizontal="right"/>
    </xf>
    <xf numFmtId="0" fontId="23" fillId="0" borderId="20" xfId="0" applyFont="1" applyBorder="1" applyAlignment="1">
      <alignment horizontal="center"/>
    </xf>
    <xf numFmtId="2" fontId="23" fillId="0" borderId="25" xfId="0" applyNumberFormat="1" applyFont="1" applyBorder="1" applyAlignment="1">
      <alignment horizontal="right"/>
    </xf>
    <xf numFmtId="2" fontId="23" fillId="0" borderId="14" xfId="0" applyNumberFormat="1" applyFont="1" applyBorder="1" applyAlignment="1">
      <alignment horizontal="right"/>
    </xf>
    <xf numFmtId="49" fontId="23" fillId="0" borderId="14" xfId="0" applyNumberFormat="1" applyFont="1" applyBorder="1" applyAlignment="1">
      <alignment horizontal="right"/>
    </xf>
    <xf numFmtId="2" fontId="23" fillId="0" borderId="0" xfId="0" applyNumberFormat="1" applyFont="1" applyAlignment="1">
      <alignment horizontal="right"/>
    </xf>
    <xf numFmtId="0" fontId="23" fillId="0" borderId="0" xfId="0" applyFont="1" applyAlignment="1">
      <alignment horizontal="right"/>
    </xf>
    <xf numFmtId="49" fontId="26" fillId="0" borderId="0" xfId="0" applyNumberFormat="1" applyFont="1" applyAlignment="1">
      <alignment horizontal="center"/>
    </xf>
    <xf numFmtId="49" fontId="26" fillId="0" borderId="17" xfId="0" applyNumberFormat="1" applyFont="1" applyBorder="1" applyAlignment="1">
      <alignment horizontal="center"/>
    </xf>
    <xf numFmtId="0" fontId="26" fillId="0" borderId="17" xfId="0" applyFont="1" applyBorder="1"/>
    <xf numFmtId="2" fontId="23" fillId="0" borderId="0" xfId="0" applyNumberFormat="1" applyFont="1"/>
    <xf numFmtId="0" fontId="23" fillId="0" borderId="11" xfId="0" applyFont="1" applyBorder="1" applyAlignment="1">
      <alignment horizontal="center"/>
    </xf>
    <xf numFmtId="2" fontId="23" fillId="0" borderId="11" xfId="0" applyNumberFormat="1" applyFont="1" applyBorder="1" applyAlignment="1">
      <alignment horizontal="right"/>
    </xf>
    <xf numFmtId="4" fontId="23" fillId="0" borderId="11" xfId="0" applyNumberFormat="1" applyFont="1" applyBorder="1" applyAlignment="1">
      <alignment horizontal="right"/>
    </xf>
    <xf numFmtId="0" fontId="26" fillId="0" borderId="0" xfId="0" applyFont="1"/>
    <xf numFmtId="0" fontId="23" fillId="0" borderId="14" xfId="0" applyFont="1" applyBorder="1" applyAlignment="1">
      <alignment horizontal="center"/>
    </xf>
    <xf numFmtId="0" fontId="26" fillId="0" borderId="12" xfId="0" applyFont="1" applyBorder="1" applyAlignment="1">
      <alignment horizontal="center"/>
    </xf>
    <xf numFmtId="0" fontId="23" fillId="0" borderId="0" xfId="0" applyFont="1" applyAlignment="1">
      <alignment horizontal="center"/>
    </xf>
    <xf numFmtId="4" fontId="23" fillId="0" borderId="0" xfId="0" applyNumberFormat="1" applyFont="1"/>
    <xf numFmtId="0" fontId="23" fillId="0" borderId="0" xfId="0" quotePrefix="1" applyFont="1"/>
    <xf numFmtId="0" fontId="16" fillId="5" borderId="1" xfId="4" applyFont="1" applyFill="1" applyBorder="1"/>
    <xf numFmtId="0" fontId="6" fillId="5" borderId="0" xfId="0" applyFont="1" applyFill="1"/>
    <xf numFmtId="17" fontId="6" fillId="0" borderId="0" xfId="4" applyNumberFormat="1" applyAlignment="1">
      <alignment horizontal="left"/>
    </xf>
    <xf numFmtId="17" fontId="17" fillId="6" borderId="0" xfId="4" applyNumberFormat="1" applyFont="1" applyFill="1"/>
    <xf numFmtId="2" fontId="6" fillId="6" borderId="0" xfId="4" applyNumberFormat="1" applyFill="1"/>
    <xf numFmtId="0" fontId="17" fillId="0" borderId="13" xfId="4" applyFont="1" applyBorder="1"/>
    <xf numFmtId="0" fontId="17" fillId="0" borderId="14" xfId="4" applyFont="1" applyBorder="1"/>
    <xf numFmtId="2" fontId="23" fillId="0" borderId="13" xfId="0" applyNumberFormat="1" applyFont="1" applyBorder="1" applyAlignment="1">
      <alignment horizontal="right"/>
    </xf>
    <xf numFmtId="168" fontId="17" fillId="0" borderId="13" xfId="1" applyNumberFormat="1" applyFont="1" applyBorder="1" applyAlignment="1">
      <alignment horizontal="center"/>
    </xf>
    <xf numFmtId="168" fontId="17" fillId="0" borderId="14" xfId="1" applyNumberFormat="1" applyFont="1" applyBorder="1" applyAlignment="1">
      <alignment horizontal="center"/>
    </xf>
    <xf numFmtId="164" fontId="17" fillId="4" borderId="13" xfId="4" applyNumberFormat="1" applyFont="1" applyFill="1" applyBorder="1" applyAlignment="1">
      <alignment horizontal="center"/>
    </xf>
    <xf numFmtId="164" fontId="17" fillId="4" borderId="14" xfId="4" applyNumberFormat="1" applyFont="1" applyFill="1" applyBorder="1" applyAlignment="1">
      <alignment horizontal="center"/>
    </xf>
    <xf numFmtId="164" fontId="17" fillId="0" borderId="0" xfId="4" applyNumberFormat="1" applyFont="1"/>
    <xf numFmtId="0" fontId="19" fillId="0" borderId="0" xfId="4" applyFont="1" applyAlignment="1">
      <alignment horizontal="center" wrapText="1"/>
    </xf>
    <xf numFmtId="17" fontId="19" fillId="0" borderId="0" xfId="4" applyNumberFormat="1" applyFont="1" applyAlignment="1">
      <alignment horizontal="left"/>
    </xf>
    <xf numFmtId="0" fontId="17" fillId="0" borderId="11" xfId="4" applyFont="1" applyBorder="1"/>
    <xf numFmtId="17" fontId="16" fillId="0" borderId="29" xfId="4" applyNumberFormat="1" applyFont="1" applyBorder="1" applyAlignment="1">
      <alignment horizontal="left"/>
    </xf>
    <xf numFmtId="164" fontId="17" fillId="0" borderId="30" xfId="1" applyNumberFormat="1" applyFont="1" applyBorder="1"/>
    <xf numFmtId="2" fontId="23" fillId="0" borderId="31" xfId="0" applyNumberFormat="1" applyFont="1" applyBorder="1" applyAlignment="1">
      <alignment horizontal="right"/>
    </xf>
    <xf numFmtId="168" fontId="17" fillId="0" borderId="31" xfId="1" applyNumberFormat="1" applyFont="1" applyBorder="1" applyAlignment="1">
      <alignment horizontal="center"/>
    </xf>
    <xf numFmtId="164" fontId="17" fillId="4" borderId="31" xfId="4" applyNumberFormat="1" applyFont="1" applyFill="1" applyBorder="1" applyAlignment="1">
      <alignment horizontal="center"/>
    </xf>
    <xf numFmtId="17" fontId="16" fillId="0" borderId="34" xfId="4" applyNumberFormat="1" applyFont="1" applyBorder="1" applyAlignment="1">
      <alignment horizontal="left"/>
    </xf>
    <xf numFmtId="17" fontId="16" fillId="0" borderId="36" xfId="4" applyNumberFormat="1" applyFont="1" applyBorder="1" applyAlignment="1">
      <alignment horizontal="left"/>
    </xf>
    <xf numFmtId="164" fontId="17" fillId="0" borderId="37" xfId="1" applyNumberFormat="1" applyFont="1" applyBorder="1"/>
    <xf numFmtId="2" fontId="23" fillId="0" borderId="38" xfId="0" applyNumberFormat="1" applyFont="1" applyBorder="1" applyAlignment="1">
      <alignment horizontal="right"/>
    </xf>
    <xf numFmtId="168" fontId="17" fillId="0" borderId="38" xfId="1" applyNumberFormat="1" applyFont="1" applyBorder="1" applyAlignment="1">
      <alignment horizontal="center"/>
    </xf>
    <xf numFmtId="164" fontId="17" fillId="4" borderId="38" xfId="4" applyNumberFormat="1" applyFont="1" applyFill="1" applyBorder="1" applyAlignment="1">
      <alignment horizontal="center"/>
    </xf>
    <xf numFmtId="17" fontId="16" fillId="0" borderId="41" xfId="0" applyNumberFormat="1" applyFont="1" applyBorder="1" applyAlignment="1">
      <alignment horizontal="center"/>
    </xf>
    <xf numFmtId="164" fontId="17" fillId="0" borderId="31" xfId="1" applyNumberFormat="1" applyFont="1" applyBorder="1"/>
    <xf numFmtId="17" fontId="16" fillId="0" borderId="42" xfId="0" applyNumberFormat="1" applyFont="1" applyBorder="1" applyAlignment="1">
      <alignment horizontal="center"/>
    </xf>
    <xf numFmtId="164" fontId="17" fillId="8" borderId="32" xfId="4" applyNumberFormat="1" applyFont="1" applyFill="1" applyBorder="1" applyAlignment="1">
      <alignment horizontal="center"/>
    </xf>
    <xf numFmtId="164" fontId="17" fillId="8" borderId="33" xfId="4" applyNumberFormat="1" applyFont="1" applyFill="1" applyBorder="1" applyAlignment="1">
      <alignment horizontal="center"/>
    </xf>
    <xf numFmtId="164" fontId="17" fillId="8" borderId="0" xfId="4" applyNumberFormat="1" applyFont="1" applyFill="1" applyAlignment="1">
      <alignment horizontal="center"/>
    </xf>
    <xf numFmtId="164" fontId="17" fillId="8" borderId="35" xfId="4" applyNumberFormat="1" applyFont="1" applyFill="1" applyBorder="1" applyAlignment="1">
      <alignment horizontal="center"/>
    </xf>
    <xf numFmtId="164" fontId="17" fillId="8" borderId="40" xfId="4" applyNumberFormat="1" applyFont="1" applyFill="1" applyBorder="1" applyAlignment="1">
      <alignment horizontal="center"/>
    </xf>
    <xf numFmtId="164" fontId="17" fillId="4" borderId="11" xfId="4" applyNumberFormat="1" applyFont="1" applyFill="1" applyBorder="1" applyAlignment="1">
      <alignment horizontal="center"/>
    </xf>
    <xf numFmtId="164" fontId="16" fillId="7" borderId="44" xfId="4" applyNumberFormat="1" applyFont="1" applyFill="1" applyBorder="1" applyAlignment="1">
      <alignment horizontal="center"/>
    </xf>
    <xf numFmtId="164" fontId="16" fillId="7" borderId="35" xfId="4" applyNumberFormat="1" applyFont="1" applyFill="1" applyBorder="1" applyAlignment="1">
      <alignment horizontal="center"/>
    </xf>
    <xf numFmtId="0" fontId="19" fillId="8" borderId="13" xfId="4" applyFont="1" applyFill="1" applyBorder="1" applyAlignment="1">
      <alignment horizontal="center" wrapText="1"/>
    </xf>
    <xf numFmtId="17" fontId="19" fillId="8" borderId="15" xfId="4" applyNumberFormat="1" applyFont="1" applyFill="1" applyBorder="1" applyAlignment="1">
      <alignment horizontal="left"/>
    </xf>
    <xf numFmtId="0" fontId="27" fillId="0" borderId="46" xfId="0" applyFont="1" applyBorder="1" applyAlignment="1">
      <alignment vertical="center"/>
    </xf>
    <xf numFmtId="0" fontId="27" fillId="0" borderId="47" xfId="0" applyFont="1" applyBorder="1" applyAlignment="1">
      <alignment vertical="center"/>
    </xf>
    <xf numFmtId="0" fontId="27" fillId="0" borderId="0" xfId="0" applyFont="1"/>
    <xf numFmtId="164" fontId="16" fillId="7" borderId="0" xfId="4" applyNumberFormat="1" applyFont="1" applyFill="1" applyAlignment="1">
      <alignment horizontal="center"/>
    </xf>
    <xf numFmtId="10" fontId="17" fillId="8" borderId="0" xfId="6" applyNumberFormat="1" applyFont="1" applyFill="1" applyAlignment="1">
      <alignment horizontal="center"/>
    </xf>
    <xf numFmtId="10" fontId="16" fillId="8" borderId="0" xfId="6" applyNumberFormat="1" applyFont="1" applyFill="1" applyAlignment="1">
      <alignment horizontal="center"/>
    </xf>
    <xf numFmtId="164" fontId="16" fillId="8" borderId="0" xfId="4" applyNumberFormat="1" applyFont="1" applyFill="1" applyAlignment="1">
      <alignment horizontal="left"/>
    </xf>
    <xf numFmtId="164" fontId="16" fillId="8" borderId="0" xfId="4" applyNumberFormat="1" applyFont="1" applyFill="1" applyAlignment="1">
      <alignment horizontal="center"/>
    </xf>
    <xf numFmtId="169" fontId="28" fillId="0" borderId="0" xfId="1" applyNumberFormat="1" applyFont="1"/>
    <xf numFmtId="168" fontId="17" fillId="0" borderId="0" xfId="1" applyNumberFormat="1" applyFont="1" applyAlignment="1">
      <alignment horizontal="center"/>
    </xf>
    <xf numFmtId="0" fontId="16" fillId="2" borderId="13" xfId="4" applyFont="1" applyFill="1" applyBorder="1" applyAlignment="1">
      <alignment horizontal="center" wrapText="1"/>
    </xf>
    <xf numFmtId="0" fontId="16" fillId="2" borderId="15" xfId="4" applyFont="1" applyFill="1" applyBorder="1" applyAlignment="1">
      <alignment horizontal="center" wrapText="1"/>
    </xf>
    <xf numFmtId="17" fontId="16" fillId="0" borderId="43" xfId="0" applyNumberFormat="1" applyFont="1" applyBorder="1" applyAlignment="1">
      <alignment horizontal="center"/>
    </xf>
    <xf numFmtId="17" fontId="16" fillId="0" borderId="44" xfId="0" applyNumberFormat="1" applyFont="1" applyBorder="1" applyAlignment="1">
      <alignment horizontal="center"/>
    </xf>
    <xf numFmtId="17" fontId="16" fillId="0" borderId="45" xfId="0" applyNumberFormat="1" applyFont="1" applyBorder="1" applyAlignment="1">
      <alignment horizontal="center"/>
    </xf>
    <xf numFmtId="0" fontId="16" fillId="8" borderId="0" xfId="4" applyFont="1" applyFill="1"/>
    <xf numFmtId="164" fontId="17" fillId="0" borderId="13" xfId="1" applyNumberFormat="1" applyFont="1" applyBorder="1"/>
    <xf numFmtId="169" fontId="28" fillId="0" borderId="14" xfId="1" applyNumberFormat="1" applyFont="1" applyBorder="1"/>
    <xf numFmtId="169" fontId="28" fillId="0" borderId="14" xfId="9" applyNumberFormat="1" applyFont="1" applyBorder="1"/>
    <xf numFmtId="169" fontId="28" fillId="0" borderId="31" xfId="1" applyNumberFormat="1" applyFont="1" applyBorder="1"/>
    <xf numFmtId="169" fontId="28" fillId="0" borderId="38" xfId="1" applyNumberFormat="1" applyFont="1" applyBorder="1"/>
    <xf numFmtId="169" fontId="17" fillId="0" borderId="32" xfId="4" applyNumberFormat="1" applyFont="1" applyBorder="1"/>
    <xf numFmtId="170" fontId="17" fillId="0" borderId="0" xfId="4" applyNumberFormat="1" applyFont="1"/>
    <xf numFmtId="164" fontId="17" fillId="8" borderId="32" xfId="4" applyNumberFormat="1" applyFont="1" applyFill="1" applyBorder="1" applyAlignment="1">
      <alignment horizontal="right"/>
    </xf>
    <xf numFmtId="164" fontId="17" fillId="8" borderId="0" xfId="4" applyNumberFormat="1" applyFont="1" applyFill="1" applyAlignment="1">
      <alignment horizontal="right"/>
    </xf>
    <xf numFmtId="164" fontId="17" fillId="8" borderId="39" xfId="4" applyNumberFormat="1" applyFont="1" applyFill="1" applyBorder="1" applyAlignment="1">
      <alignment horizontal="right"/>
    </xf>
    <xf numFmtId="170" fontId="17" fillId="8" borderId="0" xfId="4" applyNumberFormat="1" applyFont="1" applyFill="1" applyAlignment="1">
      <alignment horizontal="right"/>
    </xf>
    <xf numFmtId="10" fontId="17" fillId="8" borderId="0" xfId="6" applyNumberFormat="1" applyFont="1" applyFill="1" applyAlignment="1">
      <alignment horizontal="right"/>
    </xf>
    <xf numFmtId="10" fontId="17" fillId="9" borderId="0" xfId="6" applyNumberFormat="1" applyFont="1" applyFill="1"/>
    <xf numFmtId="0" fontId="16" fillId="5" borderId="0" xfId="4" applyFont="1" applyFill="1"/>
    <xf numFmtId="164" fontId="17" fillId="0" borderId="12" xfId="1" applyNumberFormat="1" applyFont="1" applyBorder="1"/>
    <xf numFmtId="17" fontId="16" fillId="0" borderId="48" xfId="4" applyNumberFormat="1" applyFont="1" applyBorder="1" applyAlignment="1">
      <alignment horizontal="left"/>
    </xf>
    <xf numFmtId="0" fontId="16" fillId="7" borderId="43" xfId="4" applyFont="1" applyFill="1" applyBorder="1" applyAlignment="1">
      <alignment horizontal="center" wrapText="1"/>
    </xf>
    <xf numFmtId="0" fontId="16" fillId="7" borderId="32" xfId="4" applyFont="1" applyFill="1" applyBorder="1" applyAlignment="1">
      <alignment horizontal="center" wrapText="1"/>
    </xf>
    <xf numFmtId="0" fontId="16" fillId="7" borderId="0" xfId="4" applyFont="1" applyFill="1" applyAlignment="1">
      <alignment horizontal="center" wrapText="1"/>
    </xf>
    <xf numFmtId="164" fontId="17" fillId="0" borderId="11" xfId="4" applyNumberFormat="1" applyFont="1" applyBorder="1" applyAlignment="1">
      <alignment horizontal="center"/>
    </xf>
    <xf numFmtId="164" fontId="17" fillId="0" borderId="0" xfId="4" applyNumberFormat="1" applyFont="1" applyAlignment="1">
      <alignment horizontal="center"/>
    </xf>
    <xf numFmtId="10" fontId="17" fillId="0" borderId="0" xfId="6" applyNumberFormat="1" applyFont="1" applyAlignment="1">
      <alignment horizontal="center"/>
    </xf>
    <xf numFmtId="10" fontId="16" fillId="0" borderId="0" xfId="6" applyNumberFormat="1" applyFont="1" applyAlignment="1">
      <alignment horizontal="center"/>
    </xf>
    <xf numFmtId="2" fontId="23" fillId="0" borderId="49" xfId="0" applyNumberFormat="1" applyFont="1" applyBorder="1" applyAlignment="1">
      <alignment horizontal="right"/>
    </xf>
    <xf numFmtId="2" fontId="23" fillId="0" borderId="11" xfId="11" applyNumberFormat="1" applyFont="1" applyBorder="1" applyAlignment="1">
      <alignment horizontal="right"/>
    </xf>
    <xf numFmtId="0" fontId="32" fillId="0" borderId="11" xfId="1" applyNumberFormat="1" applyFont="1" applyBorder="1"/>
    <xf numFmtId="0" fontId="32" fillId="0" borderId="50" xfId="1" applyNumberFormat="1" applyFont="1" applyBorder="1"/>
    <xf numFmtId="0" fontId="17" fillId="0" borderId="51" xfId="4" applyFont="1" applyBorder="1"/>
    <xf numFmtId="0" fontId="17" fillId="0" borderId="52" xfId="4" applyFont="1" applyBorder="1"/>
    <xf numFmtId="2" fontId="17" fillId="0" borderId="0" xfId="4" applyNumberFormat="1" applyFont="1"/>
    <xf numFmtId="171" fontId="17" fillId="8" borderId="32" xfId="4" applyNumberFormat="1" applyFont="1" applyFill="1" applyBorder="1" applyAlignment="1">
      <alignment horizontal="right"/>
    </xf>
    <xf numFmtId="0" fontId="26" fillId="0" borderId="0" xfId="11" applyNumberFormat="1" applyFont="1" applyAlignment="1">
      <alignment horizontal="center"/>
    </xf>
    <xf numFmtId="0" fontId="23" fillId="0" borderId="20" xfId="11" applyFont="1" applyBorder="1" applyAlignment="1">
      <alignment horizontal="center"/>
    </xf>
    <xf numFmtId="2" fontId="23" fillId="0" borderId="17" xfId="11" applyNumberFormat="1" applyFont="1" applyBorder="1" applyAlignment="1">
      <alignment horizontal="right"/>
    </xf>
    <xf numFmtId="2" fontId="23" fillId="0" borderId="20" xfId="11" applyNumberFormat="1" applyFont="1" applyBorder="1" applyAlignment="1">
      <alignment horizontal="right"/>
    </xf>
    <xf numFmtId="4" fontId="23" fillId="0" borderId="0" xfId="11" applyNumberFormat="1" applyFont="1" applyBorder="1" applyAlignment="1">
      <alignment horizontal="right"/>
    </xf>
    <xf numFmtId="0" fontId="23" fillId="0" borderId="0" xfId="11" applyFont="1" applyBorder="1"/>
    <xf numFmtId="0" fontId="23" fillId="0" borderId="0" xfId="11" applyFont="1"/>
    <xf numFmtId="49" fontId="26" fillId="0" borderId="0" xfId="11" applyNumberFormat="1" applyFont="1" applyAlignment="1">
      <alignment horizontal="center"/>
    </xf>
    <xf numFmtId="0" fontId="23" fillId="0" borderId="11" xfId="11" applyFont="1" applyBorder="1" applyAlignment="1">
      <alignment horizontal="center"/>
    </xf>
    <xf numFmtId="4" fontId="23" fillId="0" borderId="11" xfId="11" applyNumberFormat="1" applyFont="1" applyBorder="1" applyAlignment="1">
      <alignment horizontal="right"/>
    </xf>
    <xf numFmtId="0" fontId="26" fillId="0" borderId="0" xfId="11" applyFont="1" applyBorder="1"/>
    <xf numFmtId="0" fontId="26" fillId="0" borderId="0" xfId="11" applyFont="1" applyBorder="1" applyAlignment="1">
      <alignment horizontal="center"/>
    </xf>
    <xf numFmtId="0" fontId="23" fillId="0" borderId="14" xfId="11" applyFont="1" applyBorder="1" applyAlignment="1">
      <alignment horizontal="center"/>
    </xf>
    <xf numFmtId="0" fontId="26" fillId="0" borderId="12" xfId="11" applyFont="1" applyBorder="1" applyAlignment="1">
      <alignment horizontal="center"/>
    </xf>
    <xf numFmtId="0" fontId="23" fillId="0" borderId="0" xfId="11" applyFont="1" applyBorder="1" applyAlignment="1">
      <alignment horizontal="center"/>
    </xf>
    <xf numFmtId="0" fontId="26" fillId="0" borderId="53" xfId="11" applyFont="1" applyBorder="1" applyAlignment="1">
      <alignment horizontal="center"/>
    </xf>
    <xf numFmtId="0" fontId="23" fillId="0" borderId="27" xfId="11" applyFont="1" applyBorder="1" applyAlignment="1">
      <alignment horizontal="center"/>
    </xf>
    <xf numFmtId="2" fontId="23" fillId="0" borderId="28" xfId="11" applyNumberFormat="1" applyFont="1" applyBorder="1" applyAlignment="1">
      <alignment horizontal="right"/>
    </xf>
    <xf numFmtId="4" fontId="23" fillId="0" borderId="28" xfId="11" applyNumberFormat="1" applyFont="1" applyBorder="1" applyAlignment="1">
      <alignment horizontal="right"/>
    </xf>
    <xf numFmtId="172" fontId="23" fillId="0" borderId="0" xfId="6" applyNumberFormat="1" applyFont="1"/>
    <xf numFmtId="10" fontId="17" fillId="0" borderId="0" xfId="6" applyNumberFormat="1" applyFont="1"/>
    <xf numFmtId="169" fontId="28" fillId="0" borderId="54" xfId="1" applyNumberFormat="1" applyFont="1" applyBorder="1"/>
    <xf numFmtId="0" fontId="17" fillId="0" borderId="0" xfId="4" applyFont="1" applyBorder="1"/>
    <xf numFmtId="17" fontId="30" fillId="0" borderId="0" xfId="4" applyNumberFormat="1" applyFont="1" applyBorder="1" applyAlignment="1">
      <alignment horizontal="left"/>
    </xf>
    <xf numFmtId="169" fontId="28" fillId="0" borderId="0" xfId="1" applyNumberFormat="1" applyFont="1" applyBorder="1"/>
    <xf numFmtId="169" fontId="28" fillId="0" borderId="0" xfId="1" applyNumberFormat="1" applyFont="1" applyBorder="1" applyProtection="1">
      <protection locked="0"/>
    </xf>
    <xf numFmtId="169" fontId="30" fillId="0" borderId="0" xfId="1" applyNumberFormat="1" applyFont="1" applyBorder="1" applyProtection="1">
      <protection locked="0"/>
    </xf>
    <xf numFmtId="10" fontId="17" fillId="9" borderId="0" xfId="6" applyNumberFormat="1" applyFont="1" applyFill="1" applyBorder="1"/>
    <xf numFmtId="10" fontId="17" fillId="0" borderId="11" xfId="6" applyNumberFormat="1" applyFont="1" applyBorder="1"/>
    <xf numFmtId="10" fontId="17" fillId="0" borderId="0" xfId="4" applyNumberFormat="1" applyFont="1"/>
    <xf numFmtId="0" fontId="11" fillId="0" borderId="0" xfId="0" applyFont="1" applyAlignment="1">
      <alignment horizontal="center" wrapText="1"/>
    </xf>
    <xf numFmtId="0" fontId="19" fillId="0" borderId="13" xfId="4" applyFont="1" applyBorder="1" applyAlignment="1">
      <alignment horizontal="center"/>
    </xf>
    <xf numFmtId="0" fontId="19" fillId="0" borderId="15" xfId="4" applyFont="1" applyBorder="1" applyAlignment="1">
      <alignment horizontal="center"/>
    </xf>
    <xf numFmtId="0" fontId="16" fillId="2" borderId="13" xfId="4" applyFont="1" applyFill="1" applyBorder="1" applyAlignment="1">
      <alignment horizontal="center" vertical="center"/>
    </xf>
    <xf numFmtId="0" fontId="16" fillId="2" borderId="15" xfId="4" applyFont="1" applyFill="1" applyBorder="1" applyAlignment="1">
      <alignment horizontal="center" vertical="center"/>
    </xf>
    <xf numFmtId="0" fontId="19" fillId="0" borderId="13" xfId="4" applyFont="1" applyBorder="1" applyAlignment="1">
      <alignment horizontal="center" wrapText="1"/>
    </xf>
    <xf numFmtId="0" fontId="19" fillId="0" borderId="15" xfId="4" applyFont="1" applyBorder="1" applyAlignment="1">
      <alignment horizontal="center" wrapText="1"/>
    </xf>
    <xf numFmtId="0" fontId="16" fillId="2" borderId="13" xfId="4" applyFont="1" applyFill="1" applyBorder="1" applyAlignment="1">
      <alignment horizontal="center" wrapText="1"/>
    </xf>
    <xf numFmtId="0" fontId="16" fillId="2" borderId="15" xfId="4" applyFont="1" applyFill="1" applyBorder="1" applyAlignment="1">
      <alignment horizontal="center" wrapText="1"/>
    </xf>
    <xf numFmtId="0" fontId="21" fillId="0" borderId="0" xfId="0" applyFont="1" applyAlignment="1">
      <alignment horizontal="center"/>
    </xf>
    <xf numFmtId="0" fontId="24" fillId="0" borderId="19" xfId="0" applyFont="1" applyBorder="1" applyAlignment="1">
      <alignment horizontal="center"/>
    </xf>
    <xf numFmtId="0" fontId="16" fillId="0" borderId="1" xfId="4" applyFont="1" applyBorder="1" applyAlignment="1">
      <alignment horizontal="right"/>
    </xf>
    <xf numFmtId="0" fontId="16" fillId="2" borderId="2" xfId="4" applyFont="1" applyFill="1" applyBorder="1" applyAlignment="1">
      <alignment horizontal="center" vertical="center"/>
    </xf>
    <xf numFmtId="0" fontId="16" fillId="2" borderId="2" xfId="4" applyFont="1" applyFill="1" applyBorder="1" applyAlignment="1">
      <alignment horizontal="center"/>
    </xf>
    <xf numFmtId="169" fontId="28" fillId="0" borderId="55" xfId="1" applyNumberFormat="1" applyFont="1" applyBorder="1"/>
    <xf numFmtId="17" fontId="16" fillId="0" borderId="0" xfId="0" applyNumberFormat="1" applyFont="1" applyBorder="1" applyAlignment="1">
      <alignment horizontal="center"/>
    </xf>
    <xf numFmtId="170" fontId="17" fillId="10" borderId="0" xfId="4" applyNumberFormat="1" applyFont="1" applyFill="1"/>
    <xf numFmtId="0" fontId="30" fillId="11" borderId="14" xfId="4" applyFont="1" applyFill="1" applyBorder="1" applyAlignment="1">
      <alignment horizontal="center"/>
    </xf>
    <xf numFmtId="169" fontId="30" fillId="11" borderId="54" xfId="1" applyNumberFormat="1" applyFont="1" applyFill="1" applyBorder="1"/>
    <xf numFmtId="169" fontId="30" fillId="11" borderId="14" xfId="1" applyNumberFormat="1" applyFont="1" applyFill="1" applyBorder="1"/>
    <xf numFmtId="17" fontId="30" fillId="0" borderId="14" xfId="4" applyNumberFormat="1" applyFont="1" applyBorder="1" applyAlignment="1">
      <alignment horizontal="left"/>
    </xf>
    <xf numFmtId="169" fontId="28" fillId="0" borderId="56" xfId="1" applyNumberFormat="1" applyFont="1" applyFill="1" applyBorder="1" applyProtection="1">
      <protection locked="0"/>
    </xf>
    <xf numFmtId="169" fontId="30" fillId="0" borderId="57" xfId="1" applyNumberFormat="1" applyFont="1" applyFill="1" applyBorder="1" applyProtection="1">
      <protection locked="0"/>
    </xf>
    <xf numFmtId="17" fontId="30" fillId="0" borderId="15" xfId="4" applyNumberFormat="1" applyFont="1" applyBorder="1" applyAlignment="1">
      <alignment horizontal="left"/>
    </xf>
    <xf numFmtId="169" fontId="28" fillId="0" borderId="58" xfId="1" applyNumberFormat="1" applyFont="1" applyFill="1" applyBorder="1" applyProtection="1">
      <protection locked="0"/>
    </xf>
    <xf numFmtId="169" fontId="30" fillId="0" borderId="59" xfId="1" applyNumberFormat="1" applyFont="1" applyFill="1" applyBorder="1" applyProtection="1">
      <protection locked="0"/>
    </xf>
    <xf numFmtId="169" fontId="28" fillId="0" borderId="0" xfId="1" applyNumberFormat="1" applyFont="1" applyFill="1" applyBorder="1" applyProtection="1">
      <protection locked="0"/>
    </xf>
    <xf numFmtId="169" fontId="30" fillId="0" borderId="0" xfId="1" applyNumberFormat="1" applyFont="1" applyFill="1" applyBorder="1" applyProtection="1">
      <protection locked="0"/>
    </xf>
    <xf numFmtId="0" fontId="33" fillId="12" borderId="0" xfId="4" applyFont="1" applyFill="1" applyProtection="1"/>
    <xf numFmtId="0" fontId="33" fillId="12" borderId="0" xfId="4" applyFont="1" applyFill="1" applyBorder="1" applyProtection="1"/>
    <xf numFmtId="0" fontId="33" fillId="12" borderId="0" xfId="4" applyFont="1" applyFill="1" applyAlignment="1" applyProtection="1">
      <alignment horizontal="left" vertical="top"/>
    </xf>
    <xf numFmtId="0" fontId="33" fillId="12" borderId="0" xfId="4" applyFont="1" applyFill="1" applyAlignment="1" applyProtection="1">
      <alignment horizontal="left" vertical="top" wrapText="1"/>
    </xf>
    <xf numFmtId="0" fontId="33" fillId="12" borderId="0" xfId="4" applyFont="1" applyFill="1" applyAlignment="1" applyProtection="1">
      <alignment horizontal="justify" vertical="top"/>
    </xf>
    <xf numFmtId="0" fontId="33" fillId="12" borderId="0" xfId="4" applyFont="1" applyFill="1"/>
    <xf numFmtId="0" fontId="28" fillId="0" borderId="0" xfId="4" applyFont="1"/>
    <xf numFmtId="0" fontId="28" fillId="0" borderId="0" xfId="4" applyNumberFormat="1" applyFont="1"/>
    <xf numFmtId="0" fontId="31" fillId="0" borderId="0" xfId="14"/>
    <xf numFmtId="0" fontId="23" fillId="0" borderId="0" xfId="11" applyFont="1" applyBorder="1"/>
    <xf numFmtId="0" fontId="26" fillId="0" borderId="0" xfId="11" applyFont="1" applyBorder="1" applyAlignment="1">
      <alignment horizontal="center"/>
    </xf>
    <xf numFmtId="0" fontId="23" fillId="0" borderId="17" xfId="11" applyFont="1" applyBorder="1"/>
    <xf numFmtId="4" fontId="23" fillId="0" borderId="0" xfId="11" applyNumberFormat="1" applyFont="1" applyBorder="1" applyAlignment="1">
      <alignment horizontal="right"/>
    </xf>
    <xf numFmtId="0" fontId="23" fillId="0" borderId="0" xfId="11" applyFont="1" applyBorder="1" applyAlignment="1">
      <alignment horizontal="center"/>
    </xf>
    <xf numFmtId="2" fontId="23" fillId="0" borderId="0" xfId="11" applyNumberFormat="1" applyFont="1" applyBorder="1"/>
    <xf numFmtId="2" fontId="23" fillId="0" borderId="11" xfId="11" applyNumberFormat="1" applyFont="1" applyBorder="1" applyAlignment="1">
      <alignment horizontal="right"/>
    </xf>
    <xf numFmtId="4" fontId="23" fillId="0" borderId="11" xfId="11" applyNumberFormat="1" applyFont="1" applyBorder="1" applyAlignment="1">
      <alignment horizontal="right"/>
    </xf>
    <xf numFmtId="0" fontId="23" fillId="0" borderId="14" xfId="11" applyFont="1" applyBorder="1" applyAlignment="1">
      <alignment horizontal="center"/>
    </xf>
    <xf numFmtId="0" fontId="26" fillId="0" borderId="12" xfId="11" applyFont="1" applyBorder="1" applyAlignment="1">
      <alignment horizontal="center"/>
    </xf>
    <xf numFmtId="0" fontId="26" fillId="0" borderId="26" xfId="11" applyFont="1" applyBorder="1"/>
    <xf numFmtId="0" fontId="23" fillId="0" borderId="27" xfId="11" applyFont="1" applyBorder="1" applyAlignment="1">
      <alignment horizontal="center"/>
    </xf>
    <xf numFmtId="2" fontId="23" fillId="0" borderId="28" xfId="11" applyNumberFormat="1" applyFont="1" applyBorder="1" applyAlignment="1">
      <alignment horizontal="right"/>
    </xf>
    <xf numFmtId="4" fontId="23" fillId="0" borderId="28" xfId="11" applyNumberFormat="1" applyFont="1" applyBorder="1" applyAlignment="1">
      <alignment horizontal="right"/>
    </xf>
    <xf numFmtId="4" fontId="23" fillId="0" borderId="0" xfId="11" applyNumberFormat="1" applyFont="1" applyBorder="1"/>
    <xf numFmtId="10" fontId="17" fillId="0" borderId="0" xfId="6" applyNumberFormat="1" applyFont="1" applyAlignment="1">
      <alignment horizontal="center" wrapText="1"/>
    </xf>
    <xf numFmtId="0" fontId="17" fillId="0" borderId="0" xfId="4" applyFont="1" applyAlignment="1">
      <alignment horizontal="left" wrapText="1" indent="1"/>
    </xf>
    <xf numFmtId="10" fontId="17" fillId="0" borderId="0" xfId="6" applyNumberFormat="1" applyFont="1" applyBorder="1"/>
    <xf numFmtId="169" fontId="52" fillId="0" borderId="0" xfId="1" applyNumberFormat="1" applyFont="1" applyBorder="1"/>
    <xf numFmtId="10" fontId="52" fillId="9" borderId="0" xfId="6" applyNumberFormat="1" applyFont="1" applyFill="1"/>
    <xf numFmtId="0" fontId="52" fillId="0" borderId="0" xfId="4" applyFont="1"/>
    <xf numFmtId="169" fontId="52" fillId="0" borderId="0" xfId="9" applyNumberFormat="1" applyFont="1"/>
    <xf numFmtId="170" fontId="52" fillId="0" borderId="0" xfId="4" applyNumberFormat="1" applyFont="1" applyFill="1"/>
    <xf numFmtId="10" fontId="52" fillId="0" borderId="0" xfId="6" applyNumberFormat="1" applyFont="1" applyBorder="1"/>
    <xf numFmtId="0" fontId="16" fillId="0" borderId="0" xfId="4" applyFont="1" applyBorder="1"/>
    <xf numFmtId="10" fontId="17" fillId="0" borderId="0" xfId="6" applyNumberFormat="1" applyFont="1" applyBorder="1" applyAlignment="1">
      <alignment horizontal="center"/>
    </xf>
    <xf numFmtId="0" fontId="30" fillId="0" borderId="0" xfId="4" applyFont="1" applyBorder="1" applyAlignment="1">
      <alignment horizontal="left"/>
    </xf>
    <xf numFmtId="0" fontId="16" fillId="0" borderId="0" xfId="4" applyFont="1" applyBorder="1" applyAlignment="1">
      <alignment horizontal="center"/>
    </xf>
    <xf numFmtId="1" fontId="16" fillId="0" borderId="0" xfId="6" applyNumberFormat="1" applyFont="1" applyBorder="1" applyAlignment="1">
      <alignment horizontal="center"/>
    </xf>
    <xf numFmtId="1" fontId="16" fillId="0" borderId="0" xfId="4" applyNumberFormat="1" applyFont="1" applyBorder="1" applyAlignment="1">
      <alignment horizontal="center"/>
    </xf>
    <xf numFmtId="169" fontId="17" fillId="0" borderId="0" xfId="6" applyNumberFormat="1" applyFont="1" applyBorder="1" applyAlignment="1">
      <alignment horizontal="center"/>
    </xf>
    <xf numFmtId="0" fontId="17" fillId="35" borderId="0" xfId="4" applyFont="1" applyFill="1" applyAlignment="1">
      <alignment horizontal="left" wrapText="1" indent="1"/>
    </xf>
    <xf numFmtId="9" fontId="17" fillId="35" borderId="0" xfId="6" applyFont="1" applyFill="1"/>
    <xf numFmtId="0" fontId="17" fillId="0" borderId="0" xfId="4" applyFont="1" applyAlignment="1">
      <alignment horizontal="center" wrapText="1"/>
    </xf>
  </cellXfs>
  <cellStyles count="95">
    <cellStyle name="20% - Accent1" xfId="15" xr:uid="{5EA8B510-B3B8-4FE8-A9C9-4C2EA377363E}"/>
    <cellStyle name="20% - Accent2" xfId="16" xr:uid="{26CA853E-E85A-4522-8454-5D924B907F49}"/>
    <cellStyle name="20% - Accent3" xfId="17" xr:uid="{70F268CF-7407-4491-B0A4-3B4E93910865}"/>
    <cellStyle name="20% - Accent4" xfId="18" xr:uid="{55E21546-FBDA-4F90-AF5D-487250AC1E76}"/>
    <cellStyle name="20% - Accent5" xfId="19" xr:uid="{034487A0-9F6E-4B7A-8D27-3BF25C0D15A6}"/>
    <cellStyle name="20% - Accent6" xfId="20" xr:uid="{7F7490A1-C241-496C-8AA3-A9AC7282C73D}"/>
    <cellStyle name="20% - Ênfase1 2" xfId="21" xr:uid="{8ED86EED-E22A-4A84-831D-CBEC662ECAC4}"/>
    <cellStyle name="20% - Ênfase2 2" xfId="22" xr:uid="{EA72546C-EF79-4D8E-BA90-C3AE0B7375A4}"/>
    <cellStyle name="20% - Ênfase3 2" xfId="23" xr:uid="{CFE701DC-D97E-4188-B942-1FCF4CD5FB3C}"/>
    <cellStyle name="20% - Ênfase4 2" xfId="24" xr:uid="{65ADD282-7B11-4F60-84E6-183D52102462}"/>
    <cellStyle name="20% - Ênfase5 2" xfId="25" xr:uid="{67AE0CAD-02CA-4C7A-9116-C106AB43C5ED}"/>
    <cellStyle name="20% - Ênfase6 2" xfId="26" xr:uid="{9DACF4BE-7D45-4CD5-8391-3B0FFBF67043}"/>
    <cellStyle name="40% - Accent1" xfId="27" xr:uid="{DD1C45F0-AD3A-4530-BB0B-3088659B7437}"/>
    <cellStyle name="40% - Accent2" xfId="28" xr:uid="{5E28B966-3DA8-4182-96CD-AF8D5B335E4C}"/>
    <cellStyle name="40% - Accent3" xfId="29" xr:uid="{746C5AD1-D4A0-4465-82C5-6BE271BCE0B6}"/>
    <cellStyle name="40% - Accent4" xfId="30" xr:uid="{72570F5C-2BA9-4049-B37D-95E5EA307D3C}"/>
    <cellStyle name="40% - Accent5" xfId="31" xr:uid="{97505019-5998-450C-81B4-B3BD86E2EAA3}"/>
    <cellStyle name="40% - Accent6" xfId="32" xr:uid="{96850FAA-D2DE-4A98-8B2A-2792E6A9A5A4}"/>
    <cellStyle name="40% - Ênfase1 2" xfId="33" xr:uid="{0BC2A371-8ED7-4234-93F1-1B4E938F6B9F}"/>
    <cellStyle name="40% - Ênfase2 2" xfId="34" xr:uid="{71939A3C-3307-4FD9-B933-01341DCD82C3}"/>
    <cellStyle name="40% - Ênfase3 2" xfId="35" xr:uid="{A7701710-8ECF-4692-B48E-EBE554B86C78}"/>
    <cellStyle name="40% - Ênfase4 2" xfId="36" xr:uid="{C4F76BE3-9F20-4E11-B068-35D8101CE3C9}"/>
    <cellStyle name="40% - Ênfase5 2" xfId="37" xr:uid="{3C1E41BB-EEDA-4261-BAE6-899ED99AE15E}"/>
    <cellStyle name="40% - Ênfase6 2" xfId="38" xr:uid="{3A82C7F7-75F0-4290-8A9B-FB9EDEFA7F91}"/>
    <cellStyle name="60% - Accent1" xfId="39" xr:uid="{314BBF20-71A9-410D-9F38-4C0BFF6B9B94}"/>
    <cellStyle name="60% - Accent2" xfId="40" xr:uid="{2B3E57EB-6960-4F1F-B143-B226E38FA993}"/>
    <cellStyle name="60% - Accent3" xfId="41" xr:uid="{B249EF8F-3F61-4AF9-BC8F-DD1CB88C754F}"/>
    <cellStyle name="60% - Accent4" xfId="42" xr:uid="{1F2D8E36-7C16-4443-AE09-5C3D83A32E73}"/>
    <cellStyle name="60% - Accent5" xfId="43" xr:uid="{BADBAEDD-7C03-4867-80C8-76EF2D135698}"/>
    <cellStyle name="60% - Accent6" xfId="44" xr:uid="{801828DA-EA46-4178-ACE9-FB4386D58D1F}"/>
    <cellStyle name="60% - Ênfase1 2" xfId="45" xr:uid="{7382D3FE-2721-46E8-88A6-CA9DDBBCAFFF}"/>
    <cellStyle name="60% - Ênfase2 2" xfId="46" xr:uid="{B7A1F579-1BA4-49E4-BB16-BD9EA5A0BB62}"/>
    <cellStyle name="60% - Ênfase3 2" xfId="47" xr:uid="{32568009-1D0C-44F1-844D-6438F27BDA2A}"/>
    <cellStyle name="60% - Ênfase4 2" xfId="48" xr:uid="{22B13A08-1236-4268-A839-DA351CB934ED}"/>
    <cellStyle name="60% - Ênfase5 2" xfId="49" xr:uid="{B53CF3C4-0434-4977-90C8-9BD264E203F3}"/>
    <cellStyle name="60% - Ênfase6 2" xfId="50" xr:uid="{2C24B354-B8A0-4BDE-BBBD-8BE970F00DEB}"/>
    <cellStyle name="Accent1" xfId="51" xr:uid="{62160F09-68B3-4E21-BD61-BA123137AC46}"/>
    <cellStyle name="Accent2" xfId="52" xr:uid="{E11D3F63-1880-476F-9003-032913E6C136}"/>
    <cellStyle name="Accent3" xfId="53" xr:uid="{7ED90831-1743-4FFD-95C7-0FDD73C537E7}"/>
    <cellStyle name="Accent4" xfId="54" xr:uid="{E4CE1F6C-9381-4D95-9235-2C7D7B464F3C}"/>
    <cellStyle name="Accent5" xfId="55" xr:uid="{DDDD6E17-5404-4855-B028-7C0965621C60}"/>
    <cellStyle name="Accent6" xfId="56" xr:uid="{47C09A46-4DAC-4BF9-9B0D-6F85F1D323DB}"/>
    <cellStyle name="Bad" xfId="57" xr:uid="{967234AD-6022-4BA5-B83E-B460F6C5F048}"/>
    <cellStyle name="Bom 2" xfId="58" xr:uid="{3097BD57-08D0-437B-914F-084AEC36AE08}"/>
    <cellStyle name="Calculation" xfId="59" xr:uid="{F3C227CD-4EA6-4C17-85B9-B8E3686B39FC}"/>
    <cellStyle name="Cálculo 2" xfId="60" xr:uid="{12C96A7F-1A19-4C2F-B3F4-B9B1E6A89380}"/>
    <cellStyle name="Célula de Verificação 2" xfId="61" xr:uid="{1BB17A3A-6431-477C-875A-4E7FD0845A71}"/>
    <cellStyle name="Célula Vinculada 2" xfId="62" xr:uid="{DBECE432-1A25-4FAB-904B-2177C3A2B71D}"/>
    <cellStyle name="Check Cell" xfId="63" xr:uid="{B4174055-993D-43AA-8E76-AC4E432DFBE8}"/>
    <cellStyle name="Ênfase1 2" xfId="64" xr:uid="{1B5F087C-D59F-4558-B01F-F53DE004C0BF}"/>
    <cellStyle name="Ênfase2 2" xfId="65" xr:uid="{33DD2FD1-68AC-4CA9-A1D5-C38CB4AC3780}"/>
    <cellStyle name="Ênfase3 2" xfId="66" xr:uid="{6F6F683D-9FF4-42CE-8150-EA900438A644}"/>
    <cellStyle name="Ênfase4 2" xfId="67" xr:uid="{7C6B620E-9F50-40DB-A026-79D8332E7B3F}"/>
    <cellStyle name="Ênfase5 2" xfId="68" xr:uid="{48DF2C47-138D-4B6A-BC57-321E3702D9EF}"/>
    <cellStyle name="Ênfase6 2" xfId="69" xr:uid="{300E4DC9-271F-42EC-8461-75AF1921C723}"/>
    <cellStyle name="Entrada 2" xfId="70" xr:uid="{6AB25515-0C69-45C2-AE82-B3011B06F5E8}"/>
    <cellStyle name="Explanatory Text" xfId="71" xr:uid="{2742DA62-023A-42CA-B39A-5EEF46DFA5C6}"/>
    <cellStyle name="Good" xfId="72" xr:uid="{F4A26805-89B8-4E8F-AE42-B296B5D65B58}"/>
    <cellStyle name="Heading 1" xfId="73" xr:uid="{1D0F1D69-E70B-41FF-AE0A-6B87DBBDD162}"/>
    <cellStyle name="Heading 2" xfId="74" xr:uid="{9CDDDBF9-E9A8-4FE4-A65E-528300ECE1E9}"/>
    <cellStyle name="Heading 3" xfId="75" xr:uid="{53AB6442-A25C-4661-B923-25654B41D38D}"/>
    <cellStyle name="Heading 4" xfId="76" xr:uid="{7FCA65E1-D8C9-4F1C-9395-427DCF3C271B}"/>
    <cellStyle name="Input" xfId="77" xr:uid="{02DD8AD1-6CE5-4C88-AD64-D8237612D9F3}"/>
    <cellStyle name="Linked Cell" xfId="78" xr:uid="{A2AECDD2-553C-4513-9339-44B2178E55EB}"/>
    <cellStyle name="Neutral" xfId="79" xr:uid="{D33AADC8-FCA5-4D81-88B1-BCBE280D8EFE}"/>
    <cellStyle name="Normal" xfId="0" builtinId="0" customBuiltin="1"/>
    <cellStyle name="Normal 2" xfId="2" xr:uid="{00000000-0005-0000-0000-000001000000}"/>
    <cellStyle name="Normal 2 2" xfId="8" xr:uid="{00000000-0005-0000-0000-000002000000}"/>
    <cellStyle name="Normal 2 3" xfId="12" xr:uid="{00000000-0005-0000-0000-000003000000}"/>
    <cellStyle name="Normal 2 4" xfId="80" xr:uid="{701A50FC-9C8B-49CE-B00B-80917718A526}"/>
    <cellStyle name="Normal 3" xfId="7" xr:uid="{00000000-0005-0000-0000-000004000000}"/>
    <cellStyle name="Normal 4" xfId="14" xr:uid="{A32FF78C-F167-4527-A951-786B6BAF49BD}"/>
    <cellStyle name="Normal_ipca_201707SerieHist" xfId="11" xr:uid="{00000000-0005-0000-0000-000005000000}"/>
    <cellStyle name="Normal_REC TRIB" xfId="3" xr:uid="{00000000-0005-0000-0000-000006000000}"/>
    <cellStyle name="Normal_Tabela12" xfId="4" xr:uid="{00000000-0005-0000-0000-000007000000}"/>
    <cellStyle name="Nota 2" xfId="81" xr:uid="{E1F8828F-6E8B-43E5-964E-2C987FF7B505}"/>
    <cellStyle name="Note" xfId="82" xr:uid="{F3DCA339-4CA3-4C01-AEEB-792F5F00975F}"/>
    <cellStyle name="Output" xfId="83" xr:uid="{605F2DC0-986A-4AE5-9942-B0BD1CB4D7F6}"/>
    <cellStyle name="Porcentagem" xfId="6" builtinId="5"/>
    <cellStyle name="Saída 2" xfId="84" xr:uid="{C4544D7F-1DBD-4819-8A5C-F0A6742F3F6E}"/>
    <cellStyle name="Texto de Aviso 2" xfId="85" xr:uid="{0D21B5B0-76A9-4C84-A98B-871A4703A59B}"/>
    <cellStyle name="Texto Explicativo 2" xfId="86" xr:uid="{52B78AB2-E2F7-4BCD-A7C8-7D911123FB1A}"/>
    <cellStyle name="Title" xfId="87" xr:uid="{AAE6AF79-DF2F-4FCC-8787-76700A44DD5A}"/>
    <cellStyle name="Título 1 2" xfId="89" xr:uid="{4C1CE435-7582-45D5-9DCF-BCC5D2D27CD1}"/>
    <cellStyle name="Título 2 2" xfId="90" xr:uid="{E4FA3478-E69C-468B-8E4D-B0B167E0A880}"/>
    <cellStyle name="Título 3 2" xfId="91" xr:uid="{16533A0E-7D4B-49BB-89A6-A51D5974E1A3}"/>
    <cellStyle name="Título 4 2" xfId="92" xr:uid="{FB858EE6-C8B7-4809-B6CC-676884C40871}"/>
    <cellStyle name="Título 5" xfId="88" xr:uid="{67099A13-4237-47F5-BAC6-D2BC3D08D480}"/>
    <cellStyle name="Total 2" xfId="93" xr:uid="{8DE4E83E-D3A2-4A5F-9C54-6775F12BD917}"/>
    <cellStyle name="Vírgula" xfId="1" builtinId="3" customBuiltin="1"/>
    <cellStyle name="Vírgula 2" xfId="5" xr:uid="{00000000-0005-0000-0000-00000A000000}"/>
    <cellStyle name="Vírgula 2 2" xfId="10" xr:uid="{00000000-0005-0000-0000-00000B000000}"/>
    <cellStyle name="Vírgula 2 3" xfId="13" xr:uid="{00000000-0005-0000-0000-00000C000000}"/>
    <cellStyle name="Vírgula 3" xfId="9" xr:uid="{00000000-0005-0000-0000-00000D000000}"/>
    <cellStyle name="Warning Text" xfId="94" xr:uid="{A7689B38-9B37-46CA-A107-296772E2D14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ICMS!$H$13:$H$285</c:f>
              <c:numCache>
                <c:formatCode>" "#,##0.0" ";" ("#,##0.0")";" -"00" ";" "@" "</c:formatCode>
                <c:ptCount val="273"/>
                <c:pt idx="0">
                  <c:v>5513.9050935499026</c:v>
                </c:pt>
                <c:pt idx="1">
                  <c:v>7405.9867287238776</c:v>
                </c:pt>
                <c:pt idx="2">
                  <c:v>7069.1521509278637</c:v>
                </c:pt>
                <c:pt idx="3">
                  <c:v>6649.1874052751809</c:v>
                </c:pt>
                <c:pt idx="4">
                  <c:v>6432.2733489694647</c:v>
                </c:pt>
                <c:pt idx="5">
                  <c:v>6371.0627099605099</c:v>
                </c:pt>
                <c:pt idx="6">
                  <c:v>6105.3019193517748</c:v>
                </c:pt>
                <c:pt idx="7">
                  <c:v>6193.8810243886401</c:v>
                </c:pt>
                <c:pt idx="8">
                  <c:v>6296.2856789363786</c:v>
                </c:pt>
                <c:pt idx="9">
                  <c:v>6310.3706250510359</c:v>
                </c:pt>
                <c:pt idx="10">
                  <c:v>7321.903160968639</c:v>
                </c:pt>
                <c:pt idx="11">
                  <c:v>6874.0405732933295</c:v>
                </c:pt>
                <c:pt idx="12">
                  <c:v>5983.5789619866273</c:v>
                </c:pt>
                <c:pt idx="13">
                  <c:v>6155.2850902974524</c:v>
                </c:pt>
                <c:pt idx="14">
                  <c:v>6640.525061841151</c:v>
                </c:pt>
                <c:pt idx="15">
                  <c:v>6725.2700485769919</c:v>
                </c:pt>
                <c:pt idx="16">
                  <c:v>6571.8313991592795</c:v>
                </c:pt>
                <c:pt idx="17">
                  <c:v>6715.6705152948516</c:v>
                </c:pt>
                <c:pt idx="18">
                  <c:v>6683.0989996696053</c:v>
                </c:pt>
                <c:pt idx="19">
                  <c:v>6708.6649431873884</c:v>
                </c:pt>
                <c:pt idx="20">
                  <c:v>6820.7013470640095</c:v>
                </c:pt>
                <c:pt idx="21">
                  <c:v>7048.5258702207138</c:v>
                </c:pt>
                <c:pt idx="22">
                  <c:v>7052.7947327671345</c:v>
                </c:pt>
                <c:pt idx="23">
                  <c:v>6904.3772729514885</c:v>
                </c:pt>
                <c:pt idx="24">
                  <c:v>6432.8710330652584</c:v>
                </c:pt>
                <c:pt idx="25">
                  <c:v>5945.802402014594</c:v>
                </c:pt>
                <c:pt idx="26">
                  <c:v>6567.0659601092384</c:v>
                </c:pt>
                <c:pt idx="27">
                  <c:v>6429.0523153204476</c:v>
                </c:pt>
                <c:pt idx="28">
                  <c:v>6687.2080672701986</c:v>
                </c:pt>
                <c:pt idx="29">
                  <c:v>6788.4050222858414</c:v>
                </c:pt>
                <c:pt idx="30">
                  <c:v>6578.9551476249344</c:v>
                </c:pt>
                <c:pt idx="31">
                  <c:v>6753.2539884400649</c:v>
                </c:pt>
                <c:pt idx="32">
                  <c:v>7004.8374448023969</c:v>
                </c:pt>
                <c:pt idx="33">
                  <c:v>6773.1620881863319</c:v>
                </c:pt>
                <c:pt idx="34">
                  <c:v>6639.46303203153</c:v>
                </c:pt>
                <c:pt idx="35">
                  <c:v>6581.1895733458205</c:v>
                </c:pt>
                <c:pt idx="36">
                  <c:v>5899.7220821096053</c:v>
                </c:pt>
                <c:pt idx="37">
                  <c:v>6151.7077562579434</c:v>
                </c:pt>
                <c:pt idx="38">
                  <c:v>6427.7889351702315</c:v>
                </c:pt>
                <c:pt idx="39">
                  <c:v>6469.9656592789552</c:v>
                </c:pt>
                <c:pt idx="40">
                  <c:v>7318.2913122628152</c:v>
                </c:pt>
                <c:pt idx="41">
                  <c:v>6409.9600689950712</c:v>
                </c:pt>
                <c:pt idx="42">
                  <c:v>6075.5516119946969</c:v>
                </c:pt>
                <c:pt idx="43">
                  <c:v>6672.5099727368033</c:v>
                </c:pt>
                <c:pt idx="44">
                  <c:v>6405.5125659529003</c:v>
                </c:pt>
                <c:pt idx="45">
                  <c:v>6381.8031445006127</c:v>
                </c:pt>
                <c:pt idx="46">
                  <c:v>6430.8083922588094</c:v>
                </c:pt>
                <c:pt idx="47">
                  <c:v>6590.3067970940556</c:v>
                </c:pt>
                <c:pt idx="48">
                  <c:v>6102.0959607465365</c:v>
                </c:pt>
                <c:pt idx="49">
                  <c:v>6137.2862986872015</c:v>
                </c:pt>
                <c:pt idx="50">
                  <c:v>6528.3372564964793</c:v>
                </c:pt>
                <c:pt idx="51">
                  <c:v>6242.5766778877478</c:v>
                </c:pt>
                <c:pt idx="52">
                  <c:v>6648.996259216774</c:v>
                </c:pt>
                <c:pt idx="53">
                  <c:v>6680.9083465829863</c:v>
                </c:pt>
                <c:pt idx="54">
                  <c:v>6971.1701828917339</c:v>
                </c:pt>
                <c:pt idx="55">
                  <c:v>7094.9299802517471</c:v>
                </c:pt>
                <c:pt idx="56">
                  <c:v>7031.8120378046551</c:v>
                </c:pt>
                <c:pt idx="57">
                  <c:v>6909.8804538916938</c:v>
                </c:pt>
                <c:pt idx="58">
                  <c:v>7067.5019965863639</c:v>
                </c:pt>
                <c:pt idx="59">
                  <c:v>7073.7889538980044</c:v>
                </c:pt>
                <c:pt idx="60">
                  <c:v>6495.0324806685439</c:v>
                </c:pt>
                <c:pt idx="61">
                  <c:v>6675.7402840987661</c:v>
                </c:pt>
                <c:pt idx="62">
                  <c:v>7160.4729208754961</c:v>
                </c:pt>
                <c:pt idx="63">
                  <c:v>7175.7254144956596</c:v>
                </c:pt>
                <c:pt idx="64">
                  <c:v>7321.5735146994411</c:v>
                </c:pt>
                <c:pt idx="65">
                  <c:v>7446.5975170260226</c:v>
                </c:pt>
                <c:pt idx="66">
                  <c:v>8210.6684121471426</c:v>
                </c:pt>
                <c:pt idx="67">
                  <c:v>8125.1769890432888</c:v>
                </c:pt>
                <c:pt idx="68">
                  <c:v>8356.265734254448</c:v>
                </c:pt>
                <c:pt idx="69">
                  <c:v>9018.033062496781</c:v>
                </c:pt>
                <c:pt idx="70">
                  <c:v>7719.6863831253841</c:v>
                </c:pt>
                <c:pt idx="71">
                  <c:v>7949.9337200082737</c:v>
                </c:pt>
                <c:pt idx="72">
                  <c:v>6445.0651618630536</c:v>
                </c:pt>
                <c:pt idx="73">
                  <c:v>8343.3341075488497</c:v>
                </c:pt>
                <c:pt idx="74">
                  <c:v>7911.5413796779712</c:v>
                </c:pt>
                <c:pt idx="75">
                  <c:v>8182.2914413780318</c:v>
                </c:pt>
                <c:pt idx="76">
                  <c:v>8160.3930530729685</c:v>
                </c:pt>
                <c:pt idx="77">
                  <c:v>8113.0325444084192</c:v>
                </c:pt>
                <c:pt idx="78">
                  <c:v>7757.4033606610546</c:v>
                </c:pt>
                <c:pt idx="79">
                  <c:v>7697.4364193503361</c:v>
                </c:pt>
                <c:pt idx="80">
                  <c:v>8054.6324219160015</c:v>
                </c:pt>
                <c:pt idx="81">
                  <c:v>7645.0421769923396</c:v>
                </c:pt>
                <c:pt idx="82">
                  <c:v>7679.6785312722004</c:v>
                </c:pt>
                <c:pt idx="83">
                  <c:v>7999.9005390327775</c:v>
                </c:pt>
                <c:pt idx="84">
                  <c:v>7045.5978724190845</c:v>
                </c:pt>
                <c:pt idx="85">
                  <c:v>6977.109728222762</c:v>
                </c:pt>
                <c:pt idx="86">
                  <c:v>7883.5544100980132</c:v>
                </c:pt>
                <c:pt idx="87">
                  <c:v>7557.7661299118754</c:v>
                </c:pt>
                <c:pt idx="88">
                  <c:v>7753.3704798627277</c:v>
                </c:pt>
                <c:pt idx="89">
                  <c:v>7833.6484201647145</c:v>
                </c:pt>
                <c:pt idx="90">
                  <c:v>7691.9582476252162</c:v>
                </c:pt>
                <c:pt idx="91">
                  <c:v>8254.9387421043721</c:v>
                </c:pt>
                <c:pt idx="92">
                  <c:v>10001.520564256418</c:v>
                </c:pt>
                <c:pt idx="93">
                  <c:v>8749.0462793729967</c:v>
                </c:pt>
                <c:pt idx="94">
                  <c:v>7920.9991611512851</c:v>
                </c:pt>
                <c:pt idx="95">
                  <c:v>7944.0168391045845</c:v>
                </c:pt>
                <c:pt idx="96">
                  <c:v>7440.1000277882313</c:v>
                </c:pt>
                <c:pt idx="97">
                  <c:v>7265.6568524962722</c:v>
                </c:pt>
                <c:pt idx="98">
                  <c:v>7321.78150885991</c:v>
                </c:pt>
                <c:pt idx="99">
                  <c:v>7013.9808213852357</c:v>
                </c:pt>
                <c:pt idx="100">
                  <c:v>7067.0313881376987</c:v>
                </c:pt>
                <c:pt idx="101">
                  <c:v>7232.0811145384951</c:v>
                </c:pt>
                <c:pt idx="102">
                  <c:v>7123.8254822812341</c:v>
                </c:pt>
                <c:pt idx="103">
                  <c:v>7473.9575476610562</c:v>
                </c:pt>
                <c:pt idx="104">
                  <c:v>7636.0039428918089</c:v>
                </c:pt>
                <c:pt idx="105">
                  <c:v>7746.7513039038249</c:v>
                </c:pt>
                <c:pt idx="106">
                  <c:v>8822.9511023451541</c:v>
                </c:pt>
                <c:pt idx="107">
                  <c:v>7847.0242585886672</c:v>
                </c:pt>
                <c:pt idx="108">
                  <c:v>7118.4555175626219</c:v>
                </c:pt>
                <c:pt idx="109">
                  <c:v>7533.3734844480359</c:v>
                </c:pt>
                <c:pt idx="110">
                  <c:v>7911.4713278582012</c:v>
                </c:pt>
                <c:pt idx="111">
                  <c:v>7893.9037648494914</c:v>
                </c:pt>
                <c:pt idx="112">
                  <c:v>8189.0453509173558</c:v>
                </c:pt>
                <c:pt idx="113">
                  <c:v>7927.5265680587718</c:v>
                </c:pt>
                <c:pt idx="114">
                  <c:v>8237.9233190613177</c:v>
                </c:pt>
                <c:pt idx="115">
                  <c:v>8473.2669586251541</c:v>
                </c:pt>
                <c:pt idx="116">
                  <c:v>8371.2749181295876</c:v>
                </c:pt>
                <c:pt idx="117">
                  <c:v>8561.7382131789727</c:v>
                </c:pt>
                <c:pt idx="118">
                  <c:v>8449.6908437846814</c:v>
                </c:pt>
                <c:pt idx="119">
                  <c:v>8601.0553284679027</c:v>
                </c:pt>
                <c:pt idx="120">
                  <c:v>7877.7989842380612</c:v>
                </c:pt>
                <c:pt idx="121">
                  <c:v>8052.2483664015417</c:v>
                </c:pt>
                <c:pt idx="122">
                  <c:v>8338.08182938143</c:v>
                </c:pt>
                <c:pt idx="123">
                  <c:v>8098.1616317160087</c:v>
                </c:pt>
                <c:pt idx="124">
                  <c:v>8228.7157487101595</c:v>
                </c:pt>
                <c:pt idx="125">
                  <c:v>8156.2997092834712</c:v>
                </c:pt>
                <c:pt idx="126">
                  <c:v>8248.1845042542209</c:v>
                </c:pt>
                <c:pt idx="127">
                  <c:v>8517.8043072670716</c:v>
                </c:pt>
                <c:pt idx="128">
                  <c:v>8511.7346116991721</c:v>
                </c:pt>
                <c:pt idx="129">
                  <c:v>8523.2873950735157</c:v>
                </c:pt>
                <c:pt idx="130">
                  <c:v>8829.8559831435032</c:v>
                </c:pt>
                <c:pt idx="131">
                  <c:v>8701.696215636226</c:v>
                </c:pt>
                <c:pt idx="132">
                  <c:v>7114.95782623573</c:v>
                </c:pt>
                <c:pt idx="133">
                  <c:v>9169.802975972807</c:v>
                </c:pt>
                <c:pt idx="134">
                  <c:v>8492.2208016581226</c:v>
                </c:pt>
                <c:pt idx="135">
                  <c:v>8652.4018641754265</c:v>
                </c:pt>
                <c:pt idx="136">
                  <c:v>8651.3808336419897</c:v>
                </c:pt>
                <c:pt idx="137">
                  <c:v>8390.8929977246898</c:v>
                </c:pt>
                <c:pt idx="138">
                  <c:v>8598.9575486478643</c:v>
                </c:pt>
                <c:pt idx="139">
                  <c:v>8904.215506697421</c:v>
                </c:pt>
                <c:pt idx="140">
                  <c:v>9773.8561447423253</c:v>
                </c:pt>
                <c:pt idx="141">
                  <c:v>10565.835782837168</c:v>
                </c:pt>
                <c:pt idx="142">
                  <c:v>9594.6263288595019</c:v>
                </c:pt>
                <c:pt idx="143">
                  <c:v>9349.8461302198721</c:v>
                </c:pt>
                <c:pt idx="144">
                  <c:v>8764.786492561605</c:v>
                </c:pt>
                <c:pt idx="145">
                  <c:v>8586.2824310922315</c:v>
                </c:pt>
                <c:pt idx="146">
                  <c:v>9118.7515767676396</c:v>
                </c:pt>
                <c:pt idx="147">
                  <c:v>9433.1550079213812</c:v>
                </c:pt>
                <c:pt idx="148">
                  <c:v>9305.5463447709135</c:v>
                </c:pt>
                <c:pt idx="149">
                  <c:v>9425.3031066516396</c:v>
                </c:pt>
                <c:pt idx="150">
                  <c:v>9600.6952450309291</c:v>
                </c:pt>
                <c:pt idx="151">
                  <c:v>10583.529974233881</c:v>
                </c:pt>
                <c:pt idx="152">
                  <c:v>10039.04496234639</c:v>
                </c:pt>
                <c:pt idx="153">
                  <c:v>10162.469262068986</c:v>
                </c:pt>
                <c:pt idx="154">
                  <c:v>10248.791010007659</c:v>
                </c:pt>
                <c:pt idx="155">
                  <c:v>10655.875321051666</c:v>
                </c:pt>
                <c:pt idx="156">
                  <c:v>9804.2521342560958</c:v>
                </c:pt>
                <c:pt idx="157">
                  <c:v>9477.7683338195966</c:v>
                </c:pt>
                <c:pt idx="158">
                  <c:v>10369.057120429356</c:v>
                </c:pt>
                <c:pt idx="159">
                  <c:v>10850.363476265575</c:v>
                </c:pt>
                <c:pt idx="160">
                  <c:v>11067.45316314332</c:v>
                </c:pt>
                <c:pt idx="161">
                  <c:v>11144.861211548627</c:v>
                </c:pt>
                <c:pt idx="162">
                  <c:v>11250.430666021193</c:v>
                </c:pt>
                <c:pt idx="163">
                  <c:v>11794.289857109901</c:v>
                </c:pt>
                <c:pt idx="164">
                  <c:v>12469.18920453624</c:v>
                </c:pt>
                <c:pt idx="165">
                  <c:v>10914.266389983917</c:v>
                </c:pt>
                <c:pt idx="166">
                  <c:v>11268.332324862111</c:v>
                </c:pt>
                <c:pt idx="167">
                  <c:v>8806.2254806118981</c:v>
                </c:pt>
                <c:pt idx="168">
                  <c:v>10675.19349651186</c:v>
                </c:pt>
                <c:pt idx="169">
                  <c:v>10032.257863305162</c:v>
                </c:pt>
                <c:pt idx="170">
                  <c:v>9854.3875494762269</c:v>
                </c:pt>
                <c:pt idx="171">
                  <c:v>10040.041324713173</c:v>
                </c:pt>
                <c:pt idx="172">
                  <c:v>10312.378658011636</c:v>
                </c:pt>
                <c:pt idx="173">
                  <c:v>10579.93151192715</c:v>
                </c:pt>
                <c:pt idx="174">
                  <c:v>10705.362296263231</c:v>
                </c:pt>
                <c:pt idx="175">
                  <c:v>11219.147504435801</c:v>
                </c:pt>
                <c:pt idx="176">
                  <c:v>11779.925227522053</c:v>
                </c:pt>
                <c:pt idx="177">
                  <c:v>11680.292022299413</c:v>
                </c:pt>
                <c:pt idx="178">
                  <c:v>13095.12881162849</c:v>
                </c:pt>
                <c:pt idx="179">
                  <c:v>10799.713579682793</c:v>
                </c:pt>
                <c:pt idx="180">
                  <c:v>11274.371424436251</c:v>
                </c:pt>
                <c:pt idx="181">
                  <c:v>11618.790266905411</c:v>
                </c:pt>
                <c:pt idx="182">
                  <c:v>12085.312022176147</c:v>
                </c:pt>
                <c:pt idx="183">
                  <c:v>11483.933887771516</c:v>
                </c:pt>
                <c:pt idx="184">
                  <c:v>12074.577353947056</c:v>
                </c:pt>
                <c:pt idx="185">
                  <c:v>11874.787371779432</c:v>
                </c:pt>
                <c:pt idx="186">
                  <c:v>12098.549878785712</c:v>
                </c:pt>
                <c:pt idx="187">
                  <c:v>12258.783227460117</c:v>
                </c:pt>
                <c:pt idx="188">
                  <c:v>12329.919456481122</c:v>
                </c:pt>
                <c:pt idx="189">
                  <c:v>12410.830137505129</c:v>
                </c:pt>
                <c:pt idx="190">
                  <c:v>13374.006944914661</c:v>
                </c:pt>
                <c:pt idx="191">
                  <c:v>11783.182783703869</c:v>
                </c:pt>
                <c:pt idx="192">
                  <c:v>11733.557190817184</c:v>
                </c:pt>
                <c:pt idx="193">
                  <c:v>11901.76806228241</c:v>
                </c:pt>
                <c:pt idx="194">
                  <c:v>12258.869922685026</c:v>
                </c:pt>
                <c:pt idx="195">
                  <c:v>12336.404833346025</c:v>
                </c:pt>
                <c:pt idx="196">
                  <c:v>12196.168249603134</c:v>
                </c:pt>
                <c:pt idx="197">
                  <c:v>12083.846590078427</c:v>
                </c:pt>
                <c:pt idx="198">
                  <c:v>12458.608930223927</c:v>
                </c:pt>
                <c:pt idx="199">
                  <c:v>12916.022921708609</c:v>
                </c:pt>
                <c:pt idx="200">
                  <c:v>12643.221115226212</c:v>
                </c:pt>
                <c:pt idx="201">
                  <c:v>12415.750624525519</c:v>
                </c:pt>
                <c:pt idx="202">
                  <c:v>13782.559223028511</c:v>
                </c:pt>
                <c:pt idx="203">
                  <c:v>12143.439921218906</c:v>
                </c:pt>
                <c:pt idx="204">
                  <c:v>11231.161756747299</c:v>
                </c:pt>
                <c:pt idx="205">
                  <c:v>12387.810027724401</c:v>
                </c:pt>
                <c:pt idx="206">
                  <c:v>12787.980540901519</c:v>
                </c:pt>
                <c:pt idx="207">
                  <c:v>12288.150110213825</c:v>
                </c:pt>
                <c:pt idx="208">
                  <c:v>12377.155218099924</c:v>
                </c:pt>
                <c:pt idx="209">
                  <c:v>12208.164782826394</c:v>
                </c:pt>
                <c:pt idx="210">
                  <c:v>12683.198638708782</c:v>
                </c:pt>
                <c:pt idx="211">
                  <c:v>12697.235550552126</c:v>
                </c:pt>
                <c:pt idx="212">
                  <c:v>13263.344689653002</c:v>
                </c:pt>
                <c:pt idx="213">
                  <c:v>12646.009726842234</c:v>
                </c:pt>
                <c:pt idx="214">
                  <c:v>14047.255689721707</c:v>
                </c:pt>
                <c:pt idx="215">
                  <c:v>11956.398229247527</c:v>
                </c:pt>
                <c:pt idx="216">
                  <c:v>11739.193883248106</c:v>
                </c:pt>
                <c:pt idx="217">
                  <c:v>11892.808666171148</c:v>
                </c:pt>
                <c:pt idx="218">
                  <c:v>12865.046574814021</c:v>
                </c:pt>
                <c:pt idx="219">
                  <c:v>13165.418278527213</c:v>
                </c:pt>
                <c:pt idx="220">
                  <c:v>14020.112323444215</c:v>
                </c:pt>
                <c:pt idx="221">
                  <c:v>12934.597159788767</c:v>
                </c:pt>
                <c:pt idx="222">
                  <c:v>12873.996006664756</c:v>
                </c:pt>
                <c:pt idx="223">
                  <c:v>13857.660150058944</c:v>
                </c:pt>
                <c:pt idx="224">
                  <c:v>13470.321552538153</c:v>
                </c:pt>
                <c:pt idx="225">
                  <c:v>12747.821096884902</c:v>
                </c:pt>
                <c:pt idx="226">
                  <c:v>14000.94978075891</c:v>
                </c:pt>
                <c:pt idx="228" formatCode="General">
                  <c:v>0</c:v>
                </c:pt>
                <c:pt idx="229" formatCode="mmm\-yy">
                  <c:v>1.2923239826072828</c:v>
                </c:pt>
                <c:pt idx="230">
                  <c:v>12677.113800226578</c:v>
                </c:pt>
                <c:pt idx="231">
                  <c:v>12448.966376345679</c:v>
                </c:pt>
                <c:pt idx="232">
                  <c:v>12047.494424900628</c:v>
                </c:pt>
                <c:pt idx="233">
                  <c:v>12177.226329880434</c:v>
                </c:pt>
                <c:pt idx="234">
                  <c:v>12357.551357084705</c:v>
                </c:pt>
                <c:pt idx="235">
                  <c:v>12215.402192908614</c:v>
                </c:pt>
                <c:pt idx="236">
                  <c:v>12323.57388756724</c:v>
                </c:pt>
                <c:pt idx="237">
                  <c:v>11945.096993402989</c:v>
                </c:pt>
                <c:pt idx="238">
                  <c:v>12546.717858361202</c:v>
                </c:pt>
                <c:pt idx="239">
                  <c:v>13206.745410165588</c:v>
                </c:pt>
                <c:pt idx="240">
                  <c:v>12531.965419010998</c:v>
                </c:pt>
                <c:pt idx="241">
                  <c:v>13752.098209728028</c:v>
                </c:pt>
                <c:pt idx="242">
                  <c:v>12075.106797869967</c:v>
                </c:pt>
                <c:pt idx="243">
                  <c:v>11844.369101054172</c:v>
                </c:pt>
                <c:pt idx="244">
                  <c:v>11631.6178258947</c:v>
                </c:pt>
                <c:pt idx="245">
                  <c:v>12132.029508410329</c:v>
                </c:pt>
                <c:pt idx="246">
                  <c:v>11305.332700815035</c:v>
                </c:pt>
                <c:pt idx="247">
                  <c:v>11881.737429094432</c:v>
                </c:pt>
                <c:pt idx="248">
                  <c:v>11772.40066192803</c:v>
                </c:pt>
                <c:pt idx="249">
                  <c:v>11258.325288092863</c:v>
                </c:pt>
                <c:pt idx="250">
                  <c:v>11921.450826204202</c:v>
                </c:pt>
                <c:pt idx="251">
                  <c:v>11885.243383058712</c:v>
                </c:pt>
                <c:pt idx="252">
                  <c:v>11470.066549107492</c:v>
                </c:pt>
                <c:pt idx="253">
                  <c:v>12568.005189279256</c:v>
                </c:pt>
                <c:pt idx="254">
                  <c:v>11183.981350493148</c:v>
                </c:pt>
                <c:pt idx="255">
                  <c:v>10661.152917462838</c:v>
                </c:pt>
                <c:pt idx="256">
                  <c:v>11009.67181788979</c:v>
                </c:pt>
                <c:pt idx="257">
                  <c:v>10564.993749327157</c:v>
                </c:pt>
                <c:pt idx="258">
                  <c:v>10654.645903393877</c:v>
                </c:pt>
                <c:pt idx="259">
                  <c:v>10927.865707181414</c:v>
                </c:pt>
                <c:pt idx="260">
                  <c:v>10294.254887210491</c:v>
                </c:pt>
                <c:pt idx="261">
                  <c:v>10648.975694293675</c:v>
                </c:pt>
                <c:pt idx="262">
                  <c:v>10559.285671816388</c:v>
                </c:pt>
                <c:pt idx="263">
                  <c:v>10918.087644956633</c:v>
                </c:pt>
                <c:pt idx="264">
                  <c:v>11354.215480569557</c:v>
                </c:pt>
                <c:pt idx="265">
                  <c:v>11460.29763982706</c:v>
                </c:pt>
                <c:pt idx="266">
                  <c:v>11156.316141144373</c:v>
                </c:pt>
                <c:pt idx="267">
                  <c:v>9169.9579621739649</c:v>
                </c:pt>
                <c:pt idx="268">
                  <c:v>11289.869421609152</c:v>
                </c:pt>
                <c:pt idx="269">
                  <c:v>11004.174272910299</c:v>
                </c:pt>
                <c:pt idx="270">
                  <c:v>10421.334312654077</c:v>
                </c:pt>
                <c:pt idx="271">
                  <c:v>10901.965262317022</c:v>
                </c:pt>
                <c:pt idx="272">
                  <c:v>10655.681070698274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69-4956-A660-BDD628438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786640"/>
        <c:axId val="615787952"/>
      </c:lineChart>
      <c:catAx>
        <c:axId val="61578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5787952"/>
        <c:crosses val="autoZero"/>
        <c:auto val="1"/>
        <c:lblAlgn val="ctr"/>
        <c:lblOffset val="100"/>
        <c:noMultiLvlLbl val="0"/>
      </c:catAx>
      <c:valAx>
        <c:axId val="61578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 &quot;#,##0.0&quot; &quot;;&quot; (&quot;#,##0.0&quot;)&quot;;&quot; -&quot;00&quot; &quot;;&quot; &quot;@&quot; 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578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285750</xdr:colOff>
      <xdr:row>265</xdr:row>
      <xdr:rowOff>95251</xdr:rowOff>
    </xdr:from>
    <xdr:to>
      <xdr:col>23</xdr:col>
      <xdr:colOff>85725</xdr:colOff>
      <xdr:row>285</xdr:row>
      <xdr:rowOff>76201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03EB63-D0CB-4521-A1C1-5B777DE01A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tec\secao\Relat&#243;rio%20CAT\Textos%20do%20Relat&#243;rio\2020\229%20-%20maio%202020%20(em%20confec&#231;&#227;o)\INTERNET%20Tabelas%20e%20figuras%20-%20mai20(XLS;ODS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1 jan"/>
      <sheetName val="vinculos e instruções"/>
      <sheetName val="Capa"/>
      <sheetName val="Estatistica"/>
      <sheetName val="1.1"/>
      <sheetName val="1.2"/>
      <sheetName val="1.2a"/>
      <sheetName val="1.3"/>
      <sheetName val="1.4"/>
      <sheetName val="1.5"/>
      <sheetName val="1.6"/>
      <sheetName val="1.7"/>
      <sheetName val="1.8"/>
      <sheetName val="1.9"/>
      <sheetName val="1.10(2020) 21-34"/>
      <sheetName val="1.11(2020) 35-49"/>
      <sheetName val="tab112(2020)"/>
      <sheetName val="12 down"/>
      <sheetName val="tab14(2020) down"/>
      <sheetName val="tab14(1998-2019) dow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6">
          <cell r="A6" t="str">
            <v>TABELA 1.2</v>
          </cell>
        </row>
        <row r="33">
          <cell r="B33">
            <v>123912.81086813001</v>
          </cell>
          <cell r="C33">
            <v>14759.191876540001</v>
          </cell>
          <cell r="D33">
            <v>1.1999999999999997E-13</v>
          </cell>
          <cell r="E33">
            <v>2407.9011088700004</v>
          </cell>
          <cell r="F33">
            <v>4947.9421610700001</v>
          </cell>
        </row>
        <row r="34">
          <cell r="B34">
            <v>123800.60362000999</v>
          </cell>
          <cell r="C34">
            <v>14958.344307790001</v>
          </cell>
          <cell r="D34">
            <v>1.1999999999999997E-13</v>
          </cell>
          <cell r="E34">
            <v>2353.4418797200001</v>
          </cell>
          <cell r="F34">
            <v>5468.5690809600001</v>
          </cell>
        </row>
        <row r="35">
          <cell r="B35">
            <v>129526.11003705001</v>
          </cell>
          <cell r="C35">
            <v>15335.63727277</v>
          </cell>
          <cell r="D35">
            <v>1.1999999999999997E-13</v>
          </cell>
          <cell r="E35">
            <v>2754.0278987300003</v>
          </cell>
          <cell r="F35">
            <v>6076.7907648700002</v>
          </cell>
        </row>
        <row r="36">
          <cell r="B36">
            <v>137513.00420701999</v>
          </cell>
          <cell r="C36">
            <v>15893.39633924</v>
          </cell>
          <cell r="D36">
            <v>1.1999999999999997E-13</v>
          </cell>
          <cell r="E36">
            <v>2676.2819393299997</v>
          </cell>
          <cell r="F36">
            <v>6291.2077201200009</v>
          </cell>
          <cell r="G36">
            <v>162373.89020571002</v>
          </cell>
        </row>
        <row r="37">
          <cell r="B37">
            <v>146647.10287227001</v>
          </cell>
          <cell r="C37">
            <v>16888.984455289999</v>
          </cell>
          <cell r="D37">
            <v>1.1999999999999997E-13</v>
          </cell>
          <cell r="E37">
            <v>3175.6221660199999</v>
          </cell>
          <cell r="F37">
            <v>6800.2138775600015</v>
          </cell>
          <cell r="G37">
            <v>173511.92337113997</v>
          </cell>
        </row>
        <row r="38">
          <cell r="B38">
            <v>12492.273852139999</v>
          </cell>
          <cell r="C38">
            <v>6527.9108129099995</v>
          </cell>
          <cell r="D38">
            <v>1E-14</v>
          </cell>
          <cell r="E38">
            <v>114.16182892</v>
          </cell>
          <cell r="F38">
            <v>662.13643105999995</v>
          </cell>
          <cell r="G38">
            <v>19796.482925029999</v>
          </cell>
        </row>
        <row r="39">
          <cell r="B39">
            <v>11379.352279389999</v>
          </cell>
          <cell r="C39">
            <v>2989.9635381200001</v>
          </cell>
          <cell r="D39">
            <v>1E-14</v>
          </cell>
          <cell r="E39">
            <v>283.36901772000004</v>
          </cell>
          <cell r="F39">
            <v>510.93892058000006</v>
          </cell>
          <cell r="G39">
            <v>15163.623755809998</v>
          </cell>
        </row>
        <row r="40">
          <cell r="B40">
            <v>11413.24223165</v>
          </cell>
          <cell r="C40">
            <v>2090.29558632</v>
          </cell>
          <cell r="D40">
            <v>1E-14</v>
          </cell>
          <cell r="E40">
            <v>203.16307544</v>
          </cell>
          <cell r="F40">
            <v>471.86255695</v>
          </cell>
          <cell r="G40">
            <v>14178.563450360001</v>
          </cell>
        </row>
        <row r="41">
          <cell r="B41">
            <v>12118.576755419999</v>
          </cell>
          <cell r="C41">
            <v>709.93043633000002</v>
          </cell>
          <cell r="D41">
            <v>1E-14</v>
          </cell>
          <cell r="E41">
            <v>380.50000913000002</v>
          </cell>
          <cell r="F41">
            <v>548.23531641</v>
          </cell>
          <cell r="G41">
            <v>13757.242517289998</v>
          </cell>
        </row>
        <row r="42">
          <cell r="B42">
            <v>11831.93526574</v>
          </cell>
          <cell r="C42">
            <v>631.48369549000006</v>
          </cell>
          <cell r="D42">
            <v>1E-14</v>
          </cell>
          <cell r="E42">
            <v>254.48905925999998</v>
          </cell>
          <cell r="F42">
            <v>563.69384778999995</v>
          </cell>
          <cell r="G42">
            <v>13281.601868279999</v>
          </cell>
        </row>
        <row r="43">
          <cell r="B43">
            <v>11483.86032032</v>
          </cell>
          <cell r="C43">
            <v>555.76936554000008</v>
          </cell>
          <cell r="D43">
            <v>1E-14</v>
          </cell>
          <cell r="E43">
            <v>223.96435015</v>
          </cell>
          <cell r="F43">
            <v>489.16581178999996</v>
          </cell>
          <cell r="G43">
            <v>12752.7598478</v>
          </cell>
        </row>
        <row r="44">
          <cell r="B44">
            <v>11864.962529029999</v>
          </cell>
          <cell r="C44">
            <v>584.47172001000001</v>
          </cell>
          <cell r="D44">
            <v>1E-14</v>
          </cell>
          <cell r="E44">
            <v>279.21082899999999</v>
          </cell>
          <cell r="F44">
            <v>590.73412236000001</v>
          </cell>
          <cell r="G44">
            <v>13319.379200399999</v>
          </cell>
        </row>
        <row r="45">
          <cell r="B45">
            <v>11875.38136637</v>
          </cell>
          <cell r="C45">
            <v>555.79123228999993</v>
          </cell>
          <cell r="D45">
            <v>1E-14</v>
          </cell>
          <cell r="E45">
            <v>266.52429753000001</v>
          </cell>
          <cell r="F45">
            <v>608.67175988999998</v>
          </cell>
          <cell r="G45">
            <v>13306.36865608</v>
          </cell>
        </row>
        <row r="46">
          <cell r="B46">
            <v>12237.54248407</v>
          </cell>
          <cell r="C46">
            <v>609.43586704999996</v>
          </cell>
          <cell r="D46">
            <v>1E-14</v>
          </cell>
          <cell r="E46">
            <v>218.78604530999999</v>
          </cell>
          <cell r="F46">
            <v>579.22604202000002</v>
          </cell>
          <cell r="G46">
            <v>13644.990438449999</v>
          </cell>
        </row>
        <row r="47">
          <cell r="B47">
            <v>12614.06753511</v>
          </cell>
          <cell r="C47">
            <v>532.21452254000008</v>
          </cell>
          <cell r="D47">
            <v>1E-14</v>
          </cell>
          <cell r="E47">
            <v>316.11460019999998</v>
          </cell>
          <cell r="F47">
            <v>620.73907654999994</v>
          </cell>
          <cell r="G47">
            <v>14083.135734400001</v>
          </cell>
        </row>
        <row r="48">
          <cell r="B48">
            <v>12733.549559790001</v>
          </cell>
          <cell r="C48">
            <v>413.60345642999999</v>
          </cell>
          <cell r="D48">
            <v>1E-14</v>
          </cell>
          <cell r="E48">
            <v>175.89950814999997</v>
          </cell>
          <cell r="F48">
            <v>533.42609944000003</v>
          </cell>
          <cell r="G48">
            <v>13856.47862381</v>
          </cell>
        </row>
        <row r="49">
          <cell r="B49">
            <v>14602.358693239999</v>
          </cell>
          <cell r="C49">
            <v>688.11422226000002</v>
          </cell>
          <cell r="D49">
            <v>1E-14</v>
          </cell>
          <cell r="E49">
            <v>459.43954521000001</v>
          </cell>
          <cell r="F49">
            <v>621.38389272000006</v>
          </cell>
          <cell r="G49">
            <v>16371.296353429998</v>
          </cell>
        </row>
        <row r="50">
          <cell r="B50">
            <v>47774.452366329999</v>
          </cell>
          <cell r="C50">
            <v>12437.945979920001</v>
          </cell>
          <cell r="D50">
            <v>1.1999999999999997E-13</v>
          </cell>
          <cell r="E50">
            <v>664.94064915600006</v>
          </cell>
          <cell r="F50">
            <v>1753.4645397902998</v>
          </cell>
          <cell r="G50">
            <v>62630.80353519629</v>
          </cell>
        </row>
        <row r="51">
          <cell r="B51">
            <v>13082.640609939997</v>
          </cell>
          <cell r="C51">
            <v>6969.1357279599997</v>
          </cell>
          <cell r="D51">
            <v>1E-14</v>
          </cell>
          <cell r="E51">
            <v>183.30455691999998</v>
          </cell>
          <cell r="F51">
            <v>692.51872314000002</v>
          </cell>
          <cell r="G51">
            <v>20927.599617959997</v>
          </cell>
        </row>
        <row r="52">
          <cell r="B52">
            <v>11927.616738930001</v>
          </cell>
          <cell r="C52">
            <v>3020.47917246</v>
          </cell>
          <cell r="D52">
            <v>1E-14</v>
          </cell>
          <cell r="E52">
            <v>169.16176554</v>
          </cell>
          <cell r="F52">
            <v>467.18982225000002</v>
          </cell>
          <cell r="G52">
            <v>15584.44749918</v>
          </cell>
        </row>
        <row r="53">
          <cell r="B53">
            <v>12214.58091586</v>
          </cell>
          <cell r="C53">
            <v>2114.0407933500001</v>
          </cell>
          <cell r="D53">
            <v>1E-14</v>
          </cell>
          <cell r="E53">
            <v>179.45702062999999</v>
          </cell>
          <cell r="F53">
            <v>419.71773704999993</v>
          </cell>
          <cell r="G53">
            <v>14927.796466889999</v>
          </cell>
        </row>
        <row r="54">
          <cell r="B54">
            <v>10549.614101599998</v>
          </cell>
          <cell r="C54">
            <v>334.29028614999999</v>
          </cell>
          <cell r="D54">
            <v>1E-14</v>
          </cell>
          <cell r="E54">
            <v>133.017306066</v>
          </cell>
          <cell r="F54">
            <v>174.03825735029997</v>
          </cell>
          <cell r="G54">
            <v>11190.959951166298</v>
          </cell>
        </row>
        <row r="55">
          <cell r="B55" t="str">
            <v xml:space="preserve"> </v>
          </cell>
          <cell r="C55" t="str">
            <v xml:space="preserve"> </v>
          </cell>
          <cell r="D55" t="str">
            <v/>
          </cell>
          <cell r="E55" t="str">
            <v xml:space="preserve"> </v>
          </cell>
          <cell r="F55" t="str">
            <v xml:space="preserve"> </v>
          </cell>
          <cell r="G55" t="str">
            <v xml:space="preserve"> </v>
          </cell>
        </row>
        <row r="56">
          <cell r="B56" t="str">
            <v xml:space="preserve"> </v>
          </cell>
          <cell r="C56" t="str">
            <v xml:space="preserve"> </v>
          </cell>
          <cell r="D56" t="str">
            <v/>
          </cell>
          <cell r="E56" t="str">
            <v xml:space="preserve"> </v>
          </cell>
          <cell r="F56" t="str">
            <v xml:space="preserve"> </v>
          </cell>
          <cell r="G56" t="str">
            <v xml:space="preserve"> </v>
          </cell>
        </row>
        <row r="57">
          <cell r="B57" t="str">
            <v xml:space="preserve"> </v>
          </cell>
          <cell r="C57" t="str">
            <v xml:space="preserve"> </v>
          </cell>
          <cell r="D57" t="str">
            <v/>
          </cell>
          <cell r="E57" t="str">
            <v xml:space="preserve"> </v>
          </cell>
          <cell r="F57" t="str">
            <v xml:space="preserve"> </v>
          </cell>
          <cell r="G57" t="str">
            <v xml:space="preserve"> </v>
          </cell>
        </row>
        <row r="58">
          <cell r="B58" t="str">
            <v xml:space="preserve"> </v>
          </cell>
          <cell r="C58" t="str">
            <v xml:space="preserve"> </v>
          </cell>
          <cell r="D58" t="str">
            <v/>
          </cell>
          <cell r="E58" t="str">
            <v xml:space="preserve"> </v>
          </cell>
          <cell r="F58" t="str">
            <v xml:space="preserve"> </v>
          </cell>
          <cell r="G58" t="str">
            <v xml:space="preserve"> </v>
          </cell>
        </row>
        <row r="59">
          <cell r="B59" t="str">
            <v xml:space="preserve"> </v>
          </cell>
          <cell r="C59" t="str">
            <v xml:space="preserve"> </v>
          </cell>
          <cell r="D59" t="str">
            <v/>
          </cell>
          <cell r="E59" t="str">
            <v xml:space="preserve"> </v>
          </cell>
          <cell r="F59" t="str">
            <v xml:space="preserve"> </v>
          </cell>
          <cell r="G59" t="str">
            <v xml:space="preserve"> </v>
          </cell>
        </row>
        <row r="60">
          <cell r="B60" t="str">
            <v xml:space="preserve"> </v>
          </cell>
          <cell r="C60" t="str">
            <v xml:space="preserve"> </v>
          </cell>
          <cell r="D60" t="str">
            <v/>
          </cell>
          <cell r="E60" t="str">
            <v xml:space="preserve"> </v>
          </cell>
          <cell r="F60" t="str">
            <v xml:space="preserve"> </v>
          </cell>
          <cell r="G60" t="str">
            <v xml:space="preserve"> </v>
          </cell>
        </row>
        <row r="61">
          <cell r="B61" t="str">
            <v xml:space="preserve"> </v>
          </cell>
          <cell r="C61" t="str">
            <v xml:space="preserve"> </v>
          </cell>
          <cell r="D61" t="str">
            <v/>
          </cell>
          <cell r="E61" t="str">
            <v xml:space="preserve"> </v>
          </cell>
          <cell r="F61" t="str">
            <v xml:space="preserve"> </v>
          </cell>
          <cell r="G61" t="str">
            <v xml:space="preserve"> </v>
          </cell>
        </row>
        <row r="62">
          <cell r="B62" t="str">
            <v xml:space="preserve"> </v>
          </cell>
          <cell r="C62" t="str">
            <v xml:space="preserve"> </v>
          </cell>
          <cell r="D62" t="str">
            <v/>
          </cell>
          <cell r="E62" t="str">
            <v xml:space="preserve"> </v>
          </cell>
          <cell r="F62" t="str">
            <v xml:space="preserve"> </v>
          </cell>
          <cell r="G62" t="str">
            <v xml:space="preserve"> 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82"/>
  <sheetViews>
    <sheetView tabSelected="1" topLeftCell="A300" workbookViewId="0">
      <selection activeCell="I315" sqref="I315"/>
    </sheetView>
  </sheetViews>
  <sheetFormatPr defaultRowHeight="12.75" x14ac:dyDescent="0.2"/>
  <cols>
    <col min="1" max="1" width="9.140625" style="12"/>
    <col min="2" max="2" width="9.7109375" style="12" customWidth="1"/>
    <col min="3" max="3" width="12.28515625" style="12" bestFit="1" customWidth="1"/>
    <col min="4" max="5" width="12.28515625" style="12" customWidth="1"/>
    <col min="6" max="6" width="16.5703125" style="12" customWidth="1"/>
    <col min="7" max="7" width="13" style="12" customWidth="1"/>
    <col min="8" max="9" width="15.140625" style="12" customWidth="1"/>
    <col min="10" max="10" width="8.85546875" style="12" customWidth="1"/>
    <col min="11" max="11" width="9.7109375" style="12" customWidth="1"/>
    <col min="12" max="12" width="8.5703125" style="12" customWidth="1"/>
    <col min="13" max="13" width="15.140625" style="12" customWidth="1"/>
    <col min="14" max="14" width="12.85546875" style="12" bestFit="1" customWidth="1"/>
    <col min="15" max="15" width="14.85546875" style="12" bestFit="1" customWidth="1"/>
    <col min="16" max="16" width="16" style="12" bestFit="1" customWidth="1"/>
    <col min="17" max="17" width="10.28515625" style="12" bestFit="1" customWidth="1"/>
    <col min="18" max="18" width="13.85546875" style="12" bestFit="1" customWidth="1"/>
    <col min="19" max="19" width="9.140625" style="12" customWidth="1"/>
    <col min="20" max="16384" width="9.140625" style="12"/>
  </cols>
  <sheetData>
    <row r="1" spans="1:33" s="3" customFormat="1" ht="18" x14ac:dyDescent="0.25">
      <c r="B1" s="1" t="s">
        <v>0</v>
      </c>
      <c r="C1" s="2"/>
      <c r="D1" s="2"/>
      <c r="E1" s="2"/>
    </row>
    <row r="2" spans="1:33" s="5" customFormat="1" ht="15.75" x14ac:dyDescent="0.2">
      <c r="B2" s="4" t="s">
        <v>1</v>
      </c>
      <c r="I2" s="215" t="s">
        <v>50</v>
      </c>
      <c r="J2" s="215"/>
      <c r="K2" s="215"/>
      <c r="L2" s="215"/>
      <c r="M2" s="215"/>
      <c r="N2" s="215"/>
      <c r="O2" s="215"/>
      <c r="P2" s="215"/>
      <c r="Q2" s="215"/>
      <c r="R2" s="215"/>
      <c r="S2" s="215"/>
      <c r="T2" s="215"/>
    </row>
    <row r="3" spans="1:33" s="3" customFormat="1" ht="15" x14ac:dyDescent="0.2">
      <c r="B3" s="6" t="s">
        <v>2</v>
      </c>
      <c r="C3" s="7"/>
      <c r="D3" s="7"/>
      <c r="E3" s="7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</row>
    <row r="4" spans="1:33" s="3" customFormat="1" ht="14.25" x14ac:dyDescent="0.2">
      <c r="B4" s="8" t="s">
        <v>3</v>
      </c>
    </row>
    <row r="5" spans="1:33" s="10" customFormat="1" x14ac:dyDescent="0.2">
      <c r="B5" s="98" t="s">
        <v>7</v>
      </c>
      <c r="C5" s="98"/>
      <c r="D5" s="167"/>
      <c r="E5" s="167"/>
      <c r="F5" s="99"/>
      <c r="G5" s="99"/>
    </row>
    <row r="6" spans="1:33" x14ac:dyDescent="0.2">
      <c r="B6" s="11" t="s">
        <v>4</v>
      </c>
    </row>
    <row r="7" spans="1:33" x14ac:dyDescent="0.2">
      <c r="B7" s="13" t="s">
        <v>5</v>
      </c>
    </row>
    <row r="8" spans="1:33" x14ac:dyDescent="0.2">
      <c r="B8" s="13"/>
      <c r="G8" s="101">
        <v>43132</v>
      </c>
    </row>
    <row r="9" spans="1:33" s="13" customFormat="1" ht="12.75" customHeight="1" x14ac:dyDescent="0.2">
      <c r="B9" s="14"/>
      <c r="G9" s="102">
        <v>4930.72</v>
      </c>
    </row>
    <row r="10" spans="1:33" s="16" customFormat="1" ht="57.75" customHeight="1" x14ac:dyDescent="0.2">
      <c r="A10" s="216" t="s">
        <v>44</v>
      </c>
      <c r="B10" s="218" t="s">
        <v>45</v>
      </c>
      <c r="C10" s="222" t="s">
        <v>49</v>
      </c>
      <c r="D10" s="148"/>
      <c r="E10" s="148"/>
      <c r="F10" s="220" t="s">
        <v>43</v>
      </c>
      <c r="G10" s="216" t="s">
        <v>42</v>
      </c>
      <c r="H10" s="136" t="s">
        <v>48</v>
      </c>
      <c r="I10" s="111"/>
      <c r="J10" s="111"/>
      <c r="K10" s="111"/>
      <c r="L10" s="111"/>
      <c r="M10" s="111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</row>
    <row r="11" spans="1:33" s="16" customFormat="1" ht="12.75" customHeight="1" x14ac:dyDescent="0.2">
      <c r="A11" s="217"/>
      <c r="B11" s="219"/>
      <c r="C11" s="223"/>
      <c r="D11" s="149"/>
      <c r="E11" s="149"/>
      <c r="F11" s="221"/>
      <c r="G11" s="217"/>
      <c r="H11" s="137">
        <f>G8</f>
        <v>43132</v>
      </c>
      <c r="I11" s="112"/>
      <c r="J11" s="112"/>
      <c r="K11" s="112"/>
      <c r="L11" s="112"/>
      <c r="M11" s="112"/>
      <c r="N11" s="100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</row>
    <row r="12" spans="1:33" s="13" customFormat="1" ht="11.25" x14ac:dyDescent="0.2">
      <c r="A12" s="103">
        <v>1</v>
      </c>
      <c r="B12" s="36">
        <v>34700</v>
      </c>
      <c r="C12" s="37">
        <v>1433.1773935999997</v>
      </c>
      <c r="D12" s="168"/>
      <c r="E12" s="168"/>
      <c r="F12" s="105">
        <v>1033.74</v>
      </c>
      <c r="G12" s="106">
        <f t="shared" ref="G12:G75" si="0">$G$9/F12</f>
        <v>4.7697873740011998</v>
      </c>
      <c r="H12" s="108">
        <f t="shared" ref="H12:H75" si="1">C12*G12</f>
        <v>6835.9514366972262</v>
      </c>
      <c r="I12" s="174"/>
      <c r="J12" s="174"/>
      <c r="K12" s="174"/>
      <c r="L12" s="174"/>
      <c r="M12" s="174"/>
    </row>
    <row r="13" spans="1:33" s="13" customFormat="1" ht="11.25" x14ac:dyDescent="0.2">
      <c r="A13" s="104">
        <v>2</v>
      </c>
      <c r="B13" s="36">
        <v>34731</v>
      </c>
      <c r="C13" s="37">
        <v>1167.7931034600001</v>
      </c>
      <c r="D13" s="168"/>
      <c r="E13" s="168"/>
      <c r="F13" s="81">
        <v>1044.28</v>
      </c>
      <c r="G13" s="107">
        <f t="shared" si="0"/>
        <v>4.7216455356800866</v>
      </c>
      <c r="H13" s="109">
        <f t="shared" si="1"/>
        <v>5513.9050935499026</v>
      </c>
      <c r="I13" s="174"/>
      <c r="J13" s="174"/>
      <c r="K13" s="174"/>
      <c r="L13" s="174"/>
      <c r="M13" s="174"/>
    </row>
    <row r="14" spans="1:33" s="13" customFormat="1" ht="11.25" x14ac:dyDescent="0.2">
      <c r="A14" s="104">
        <v>3</v>
      </c>
      <c r="B14" s="36">
        <v>34759</v>
      </c>
      <c r="C14" s="37">
        <v>1592.8356804300001</v>
      </c>
      <c r="D14" s="168"/>
      <c r="E14" s="168"/>
      <c r="F14" s="81">
        <v>1060.47</v>
      </c>
      <c r="G14" s="107">
        <f t="shared" si="0"/>
        <v>4.649561043688176</v>
      </c>
      <c r="H14" s="109">
        <f t="shared" si="1"/>
        <v>7405.9867287238776</v>
      </c>
      <c r="I14" s="174"/>
      <c r="J14" s="174"/>
      <c r="K14" s="174"/>
      <c r="L14" s="174"/>
      <c r="M14" s="174"/>
    </row>
    <row r="15" spans="1:33" s="13" customFormat="1" ht="11.25" x14ac:dyDescent="0.2">
      <c r="A15" s="104">
        <v>4</v>
      </c>
      <c r="B15" s="36">
        <v>34790</v>
      </c>
      <c r="C15" s="37">
        <v>1557.3376367800001</v>
      </c>
      <c r="D15" s="168"/>
      <c r="E15" s="168"/>
      <c r="F15" s="81">
        <v>1086.24</v>
      </c>
      <c r="G15" s="107">
        <f t="shared" si="0"/>
        <v>4.5392546766828694</v>
      </c>
      <c r="H15" s="109">
        <f t="shared" si="1"/>
        <v>7069.1521509278637</v>
      </c>
      <c r="I15" s="174"/>
      <c r="J15" s="174"/>
      <c r="K15" s="174"/>
      <c r="L15" s="174"/>
      <c r="M15" s="174"/>
    </row>
    <row r="16" spans="1:33" s="13" customFormat="1" ht="11.25" x14ac:dyDescent="0.2">
      <c r="A16" s="104">
        <v>5</v>
      </c>
      <c r="B16" s="36">
        <v>34820</v>
      </c>
      <c r="C16" s="37">
        <v>1503.9263559600001</v>
      </c>
      <c r="D16" s="168"/>
      <c r="E16" s="168"/>
      <c r="F16" s="81">
        <v>1115.24</v>
      </c>
      <c r="G16" s="107">
        <f t="shared" si="0"/>
        <v>4.4212187511208354</v>
      </c>
      <c r="H16" s="109">
        <f t="shared" si="1"/>
        <v>6649.1874052751809</v>
      </c>
      <c r="I16" s="174"/>
      <c r="J16" s="174"/>
      <c r="K16" s="174"/>
      <c r="L16" s="174"/>
      <c r="M16" s="174"/>
    </row>
    <row r="17" spans="1:13" s="13" customFormat="1" ht="11.25" x14ac:dyDescent="0.2">
      <c r="A17" s="104">
        <v>6</v>
      </c>
      <c r="B17" s="36">
        <v>34851</v>
      </c>
      <c r="C17" s="37">
        <v>1487.7384678299998</v>
      </c>
      <c r="D17" s="168"/>
      <c r="E17" s="168"/>
      <c r="F17" s="81">
        <v>1140.44</v>
      </c>
      <c r="G17" s="107">
        <f t="shared" si="0"/>
        <v>4.32352425379678</v>
      </c>
      <c r="H17" s="109">
        <f t="shared" si="1"/>
        <v>6432.2733489694647</v>
      </c>
      <c r="I17" s="174"/>
      <c r="J17" s="174"/>
      <c r="K17" s="174"/>
      <c r="L17" s="174"/>
      <c r="M17" s="174"/>
    </row>
    <row r="18" spans="1:13" s="13" customFormat="1" ht="11.25" x14ac:dyDescent="0.2">
      <c r="A18" s="104">
        <v>7</v>
      </c>
      <c r="B18" s="36">
        <v>34881</v>
      </c>
      <c r="C18" s="37">
        <v>1508.3517325</v>
      </c>
      <c r="D18" s="168"/>
      <c r="E18" s="168"/>
      <c r="F18" s="81">
        <v>1167.3499999999999</v>
      </c>
      <c r="G18" s="107">
        <f t="shared" si="0"/>
        <v>4.223857454919262</v>
      </c>
      <c r="H18" s="109">
        <f t="shared" si="1"/>
        <v>6371.0627099605099</v>
      </c>
      <c r="I18" s="174"/>
      <c r="J18" s="174"/>
      <c r="K18" s="174"/>
      <c r="L18" s="174"/>
      <c r="M18" s="174"/>
    </row>
    <row r="19" spans="1:13" s="13" customFormat="1" ht="11.25" x14ac:dyDescent="0.2">
      <c r="A19" s="104">
        <v>8</v>
      </c>
      <c r="B19" s="36">
        <v>34912</v>
      </c>
      <c r="C19" s="37">
        <v>1459.74654528</v>
      </c>
      <c r="D19" s="168"/>
      <c r="E19" s="168"/>
      <c r="F19" s="81">
        <v>1178.9100000000001</v>
      </c>
      <c r="G19" s="107">
        <f t="shared" si="0"/>
        <v>4.1824397112587048</v>
      </c>
      <c r="H19" s="109">
        <f t="shared" si="1"/>
        <v>6105.3019193517748</v>
      </c>
      <c r="I19" s="174"/>
      <c r="J19" s="174"/>
      <c r="K19" s="174"/>
      <c r="L19" s="174"/>
      <c r="M19" s="174"/>
    </row>
    <row r="20" spans="1:13" s="13" customFormat="1" ht="11.25" x14ac:dyDescent="0.2">
      <c r="A20" s="104">
        <v>9</v>
      </c>
      <c r="B20" s="36">
        <v>34943</v>
      </c>
      <c r="C20" s="37">
        <v>1495.5849997599998</v>
      </c>
      <c r="D20" s="168"/>
      <c r="E20" s="168"/>
      <c r="F20" s="81">
        <v>1190.58</v>
      </c>
      <c r="G20" s="107">
        <f t="shared" si="0"/>
        <v>4.1414436661123153</v>
      </c>
      <c r="H20" s="109">
        <f t="shared" si="1"/>
        <v>6193.8810243886401</v>
      </c>
      <c r="I20" s="174"/>
      <c r="J20" s="174"/>
      <c r="K20" s="174"/>
      <c r="L20" s="174"/>
      <c r="M20" s="174"/>
    </row>
    <row r="21" spans="1:13" s="13" customFormat="1" ht="11.25" x14ac:dyDescent="0.2">
      <c r="A21" s="104">
        <v>10</v>
      </c>
      <c r="B21" s="36">
        <v>34973</v>
      </c>
      <c r="C21" s="37">
        <v>1541.7518009900002</v>
      </c>
      <c r="D21" s="168"/>
      <c r="E21" s="168"/>
      <c r="F21" s="81">
        <v>1207.3699999999999</v>
      </c>
      <c r="G21" s="107">
        <f t="shared" si="0"/>
        <v>4.0838516776133256</v>
      </c>
      <c r="H21" s="109">
        <f t="shared" si="1"/>
        <v>6296.2856789363786</v>
      </c>
      <c r="I21" s="174"/>
      <c r="J21" s="174"/>
      <c r="K21" s="174"/>
      <c r="L21" s="174"/>
      <c r="M21" s="174"/>
    </row>
    <row r="22" spans="1:13" s="13" customFormat="1" ht="11.25" x14ac:dyDescent="0.2">
      <c r="A22" s="104">
        <v>11</v>
      </c>
      <c r="B22" s="36">
        <v>35004</v>
      </c>
      <c r="C22" s="37">
        <v>1567.9173143399996</v>
      </c>
      <c r="D22" s="168"/>
      <c r="E22" s="168"/>
      <c r="F22" s="81">
        <v>1225.1199999999999</v>
      </c>
      <c r="G22" s="107">
        <f t="shared" si="0"/>
        <v>4.0246832963301564</v>
      </c>
      <c r="H22" s="109">
        <f t="shared" si="1"/>
        <v>6310.3706250510359</v>
      </c>
      <c r="I22" s="174"/>
      <c r="J22" s="174"/>
      <c r="K22" s="174"/>
      <c r="L22" s="174"/>
      <c r="M22" s="174"/>
    </row>
    <row r="23" spans="1:13" s="13" customFormat="1" ht="11.25" x14ac:dyDescent="0.2">
      <c r="A23" s="104">
        <v>12</v>
      </c>
      <c r="B23" s="38">
        <v>35034</v>
      </c>
      <c r="C23" s="39">
        <v>1847.62703418</v>
      </c>
      <c r="D23" s="168"/>
      <c r="E23" s="168"/>
      <c r="F23" s="81">
        <v>1244.23</v>
      </c>
      <c r="G23" s="107">
        <f t="shared" si="0"/>
        <v>3.9628686014643595</v>
      </c>
      <c r="H23" s="109">
        <f t="shared" si="1"/>
        <v>7321.903160968639</v>
      </c>
      <c r="I23" s="174"/>
      <c r="J23" s="174"/>
      <c r="K23" s="174"/>
      <c r="L23" s="174"/>
      <c r="M23" s="174"/>
    </row>
    <row r="24" spans="1:13" s="13" customFormat="1" ht="11.25" x14ac:dyDescent="0.2">
      <c r="A24" s="104">
        <v>13</v>
      </c>
      <c r="B24" s="34">
        <v>35065</v>
      </c>
      <c r="C24" s="35">
        <v>1757.8523539899973</v>
      </c>
      <c r="D24" s="168"/>
      <c r="E24" s="168"/>
      <c r="F24" s="81">
        <v>1260.9000000000001</v>
      </c>
      <c r="G24" s="107">
        <f t="shared" si="0"/>
        <v>3.9104766436672218</v>
      </c>
      <c r="H24" s="109">
        <f t="shared" si="1"/>
        <v>6874.0405732933295</v>
      </c>
      <c r="I24" s="174"/>
      <c r="J24" s="174"/>
      <c r="K24" s="174"/>
      <c r="L24" s="174"/>
      <c r="M24" s="174"/>
    </row>
    <row r="25" spans="1:13" s="13" customFormat="1" ht="11.25" x14ac:dyDescent="0.2">
      <c r="A25" s="104">
        <v>14</v>
      </c>
      <c r="B25" s="36">
        <v>35096</v>
      </c>
      <c r="C25" s="37">
        <v>1545.9043311899975</v>
      </c>
      <c r="D25" s="168"/>
      <c r="E25" s="168"/>
      <c r="F25" s="81">
        <v>1273.8900000000001</v>
      </c>
      <c r="G25" s="107">
        <f t="shared" si="0"/>
        <v>3.8706010723060862</v>
      </c>
      <c r="H25" s="109">
        <f t="shared" si="1"/>
        <v>5983.5789619866273</v>
      </c>
      <c r="I25" s="174"/>
      <c r="J25" s="174"/>
      <c r="K25" s="174"/>
      <c r="L25" s="174"/>
      <c r="M25" s="174"/>
    </row>
    <row r="26" spans="1:13" s="13" customFormat="1" ht="11.25" x14ac:dyDescent="0.2">
      <c r="A26" s="104">
        <v>15</v>
      </c>
      <c r="B26" s="36">
        <v>35125</v>
      </c>
      <c r="C26" s="37">
        <v>1595.8336095299971</v>
      </c>
      <c r="D26" s="168"/>
      <c r="E26" s="168"/>
      <c r="F26" s="81">
        <v>1278.3499999999999</v>
      </c>
      <c r="G26" s="107">
        <f t="shared" si="0"/>
        <v>3.8570970391520323</v>
      </c>
      <c r="H26" s="109">
        <f t="shared" si="1"/>
        <v>6155.2850902974524</v>
      </c>
      <c r="I26" s="174"/>
      <c r="J26" s="174"/>
      <c r="K26" s="174"/>
      <c r="L26" s="174"/>
      <c r="M26" s="174"/>
    </row>
    <row r="27" spans="1:13" s="13" customFormat="1" ht="11.25" x14ac:dyDescent="0.2">
      <c r="A27" s="104">
        <v>16</v>
      </c>
      <c r="B27" s="36">
        <v>35156</v>
      </c>
      <c r="C27" s="37">
        <v>1743.3344565399975</v>
      </c>
      <c r="D27" s="168"/>
      <c r="E27" s="168"/>
      <c r="F27" s="81">
        <v>1294.46</v>
      </c>
      <c r="G27" s="107">
        <f t="shared" si="0"/>
        <v>3.8090941396412403</v>
      </c>
      <c r="H27" s="109">
        <f t="shared" si="1"/>
        <v>6640.525061841151</v>
      </c>
      <c r="I27" s="174"/>
      <c r="J27" s="174"/>
      <c r="K27" s="174"/>
      <c r="L27" s="174"/>
      <c r="M27" s="174"/>
    </row>
    <row r="28" spans="1:13" s="13" customFormat="1" ht="11.25" x14ac:dyDescent="0.2">
      <c r="A28" s="104">
        <v>17</v>
      </c>
      <c r="B28" s="36">
        <v>35186</v>
      </c>
      <c r="C28" s="37">
        <v>1787.1193418299972</v>
      </c>
      <c r="D28" s="168"/>
      <c r="E28" s="168"/>
      <c r="F28" s="81">
        <v>1310.25</v>
      </c>
      <c r="G28" s="107">
        <f t="shared" si="0"/>
        <v>3.7631902308719711</v>
      </c>
      <c r="H28" s="109">
        <f t="shared" si="1"/>
        <v>6725.2700485769919</v>
      </c>
      <c r="I28" s="174"/>
      <c r="J28" s="174"/>
      <c r="K28" s="174"/>
      <c r="L28" s="174"/>
      <c r="M28" s="174"/>
    </row>
    <row r="29" spans="1:13" s="13" customFormat="1" ht="11.25" x14ac:dyDescent="0.2">
      <c r="A29" s="104">
        <v>18</v>
      </c>
      <c r="B29" s="36">
        <v>35217</v>
      </c>
      <c r="C29" s="37">
        <v>1767.1246678499972</v>
      </c>
      <c r="D29" s="168"/>
      <c r="E29" s="168"/>
      <c r="F29" s="81">
        <v>1325.84</v>
      </c>
      <c r="G29" s="107">
        <f t="shared" si="0"/>
        <v>3.7189404453026009</v>
      </c>
      <c r="H29" s="109">
        <f t="shared" si="1"/>
        <v>6571.8313991592795</v>
      </c>
      <c r="I29" s="174"/>
      <c r="J29" s="174"/>
      <c r="K29" s="174"/>
      <c r="L29" s="174"/>
      <c r="M29" s="174"/>
    </row>
    <row r="30" spans="1:13" s="13" customFormat="1" ht="11.25" x14ac:dyDescent="0.2">
      <c r="A30" s="104">
        <v>19</v>
      </c>
      <c r="B30" s="36">
        <v>35247</v>
      </c>
      <c r="C30" s="37">
        <v>1825.8508424699974</v>
      </c>
      <c r="D30" s="168"/>
      <c r="E30" s="168"/>
      <c r="F30" s="81">
        <v>1340.56</v>
      </c>
      <c r="G30" s="107">
        <f t="shared" si="0"/>
        <v>3.6781046726741069</v>
      </c>
      <c r="H30" s="109">
        <f t="shared" si="1"/>
        <v>6715.6705152948516</v>
      </c>
      <c r="I30" s="174"/>
      <c r="J30" s="174"/>
      <c r="K30" s="174"/>
      <c r="L30" s="174"/>
      <c r="M30" s="174"/>
    </row>
    <row r="31" spans="1:13" s="13" customFormat="1" ht="11.25" x14ac:dyDescent="0.2">
      <c r="A31" s="104">
        <v>20</v>
      </c>
      <c r="B31" s="36">
        <v>35278</v>
      </c>
      <c r="C31" s="37">
        <v>1824.9921875699972</v>
      </c>
      <c r="D31" s="168"/>
      <c r="E31" s="168"/>
      <c r="F31" s="81">
        <v>1346.46</v>
      </c>
      <c r="G31" s="107">
        <f t="shared" si="0"/>
        <v>3.661987730790369</v>
      </c>
      <c r="H31" s="109">
        <f t="shared" si="1"/>
        <v>6683.0989996696053</v>
      </c>
      <c r="I31" s="174"/>
      <c r="J31" s="174"/>
      <c r="K31" s="174"/>
      <c r="L31" s="174"/>
      <c r="M31" s="174"/>
    </row>
    <row r="32" spans="1:13" s="13" customFormat="1" ht="11.25" x14ac:dyDescent="0.2">
      <c r="A32" s="104">
        <v>21</v>
      </c>
      <c r="B32" s="36">
        <v>35309</v>
      </c>
      <c r="C32" s="37">
        <v>1834.7220086699974</v>
      </c>
      <c r="D32" s="168"/>
      <c r="E32" s="168"/>
      <c r="F32" s="81">
        <v>1348.48</v>
      </c>
      <c r="G32" s="107">
        <f t="shared" si="0"/>
        <v>3.6565021357380161</v>
      </c>
      <c r="H32" s="109">
        <f t="shared" si="1"/>
        <v>6708.6649431873884</v>
      </c>
      <c r="I32" s="174"/>
      <c r="J32" s="174"/>
      <c r="K32" s="174"/>
      <c r="L32" s="174"/>
      <c r="M32" s="174"/>
    </row>
    <row r="33" spans="1:13" s="13" customFormat="1" ht="11.25" x14ac:dyDescent="0.2">
      <c r="A33" s="104">
        <v>22</v>
      </c>
      <c r="B33" s="36">
        <v>35339</v>
      </c>
      <c r="C33" s="37">
        <v>1870.9647258299972</v>
      </c>
      <c r="D33" s="168"/>
      <c r="E33" s="168"/>
      <c r="F33" s="81">
        <v>1352.53</v>
      </c>
      <c r="G33" s="107">
        <f t="shared" si="0"/>
        <v>3.6455531485438404</v>
      </c>
      <c r="H33" s="109">
        <f t="shared" si="1"/>
        <v>6820.7013470640095</v>
      </c>
      <c r="I33" s="174"/>
      <c r="J33" s="174"/>
      <c r="K33" s="174"/>
      <c r="L33" s="174"/>
      <c r="M33" s="174"/>
    </row>
    <row r="34" spans="1:13" s="13" customFormat="1" ht="11.25" x14ac:dyDescent="0.2">
      <c r="A34" s="104">
        <v>23</v>
      </c>
      <c r="B34" s="36">
        <v>35370</v>
      </c>
      <c r="C34" s="37">
        <v>1939.6483297099969</v>
      </c>
      <c r="D34" s="168"/>
      <c r="E34" s="168"/>
      <c r="F34" s="81">
        <v>1356.86</v>
      </c>
      <c r="G34" s="107">
        <f t="shared" si="0"/>
        <v>3.6339194905885654</v>
      </c>
      <c r="H34" s="109">
        <f t="shared" si="1"/>
        <v>7048.5258702207138</v>
      </c>
      <c r="I34" s="174"/>
      <c r="J34" s="174"/>
      <c r="K34" s="174"/>
      <c r="L34" s="174"/>
      <c r="M34" s="174"/>
    </row>
    <row r="35" spans="1:13" s="13" customFormat="1" ht="11.25" x14ac:dyDescent="0.2">
      <c r="A35" s="104">
        <v>24</v>
      </c>
      <c r="B35" s="38">
        <v>35400</v>
      </c>
      <c r="C35" s="39">
        <v>1949.9488698399966</v>
      </c>
      <c r="D35" s="168"/>
      <c r="E35" s="168"/>
      <c r="F35" s="81">
        <v>1363.24</v>
      </c>
      <c r="G35" s="107">
        <f t="shared" si="0"/>
        <v>3.6169126492767232</v>
      </c>
      <c r="H35" s="109">
        <f t="shared" si="1"/>
        <v>7052.7947327671345</v>
      </c>
      <c r="I35" s="174"/>
      <c r="J35" s="174"/>
      <c r="K35" s="174"/>
      <c r="L35" s="174"/>
      <c r="M35" s="174"/>
    </row>
    <row r="36" spans="1:13" s="13" customFormat="1" ht="11.25" x14ac:dyDescent="0.2">
      <c r="A36" s="104">
        <v>25</v>
      </c>
      <c r="B36" s="34">
        <v>35431</v>
      </c>
      <c r="C36" s="35">
        <v>1931.4450433</v>
      </c>
      <c r="D36" s="168"/>
      <c r="E36" s="168"/>
      <c r="F36" s="81">
        <v>1379.33</v>
      </c>
      <c r="G36" s="107">
        <f t="shared" si="0"/>
        <v>3.574721060224892</v>
      </c>
      <c r="H36" s="109">
        <f t="shared" si="1"/>
        <v>6904.3772729514885</v>
      </c>
      <c r="I36" s="174"/>
      <c r="J36" s="174"/>
      <c r="K36" s="174"/>
      <c r="L36" s="174"/>
      <c r="M36" s="174"/>
    </row>
    <row r="37" spans="1:13" s="13" customFormat="1" ht="11.25" x14ac:dyDescent="0.2">
      <c r="A37" s="104">
        <v>26</v>
      </c>
      <c r="B37" s="36">
        <v>35462</v>
      </c>
      <c r="C37" s="37">
        <v>1808.5469895199997</v>
      </c>
      <c r="D37" s="168"/>
      <c r="E37" s="168"/>
      <c r="F37" s="81">
        <v>1386.23</v>
      </c>
      <c r="G37" s="107">
        <f t="shared" si="0"/>
        <v>3.5569277825469081</v>
      </c>
      <c r="H37" s="109">
        <f t="shared" si="1"/>
        <v>6432.8710330652584</v>
      </c>
      <c r="I37" s="174"/>
      <c r="J37" s="174"/>
      <c r="K37" s="174"/>
      <c r="L37" s="174"/>
      <c r="M37" s="174"/>
    </row>
    <row r="38" spans="1:13" s="13" customFormat="1" ht="11.25" x14ac:dyDescent="0.2">
      <c r="A38" s="104">
        <v>27</v>
      </c>
      <c r="B38" s="36">
        <v>35490</v>
      </c>
      <c r="C38" s="37">
        <v>1680.1372794900001</v>
      </c>
      <c r="D38" s="168"/>
      <c r="E38" s="168"/>
      <c r="F38" s="81">
        <v>1393.3</v>
      </c>
      <c r="G38" s="107">
        <f t="shared" si="0"/>
        <v>3.5388789205483389</v>
      </c>
      <c r="H38" s="109">
        <f t="shared" si="1"/>
        <v>5945.802402014594</v>
      </c>
      <c r="I38" s="174"/>
      <c r="J38" s="174"/>
      <c r="K38" s="174"/>
      <c r="L38" s="174"/>
      <c r="M38" s="174"/>
    </row>
    <row r="39" spans="1:13" s="13" customFormat="1" ht="11.25" x14ac:dyDescent="0.2">
      <c r="A39" s="104">
        <v>28</v>
      </c>
      <c r="B39" s="36">
        <v>35521</v>
      </c>
      <c r="C39" s="37">
        <v>1872.01975186</v>
      </c>
      <c r="D39" s="168"/>
      <c r="E39" s="168"/>
      <c r="F39" s="81">
        <v>1405.56</v>
      </c>
      <c r="G39" s="107">
        <f t="shared" si="0"/>
        <v>3.5080110418623187</v>
      </c>
      <c r="H39" s="109">
        <f t="shared" si="1"/>
        <v>6567.0659601092384</v>
      </c>
      <c r="I39" s="174"/>
      <c r="J39" s="174"/>
      <c r="K39" s="174"/>
      <c r="L39" s="174"/>
      <c r="M39" s="174"/>
    </row>
    <row r="40" spans="1:13" s="13" customFormat="1" ht="11.25" x14ac:dyDescent="0.2">
      <c r="A40" s="104">
        <v>29</v>
      </c>
      <c r="B40" s="36">
        <v>35551</v>
      </c>
      <c r="C40" s="37">
        <v>1840.18766299</v>
      </c>
      <c r="D40" s="168"/>
      <c r="E40" s="168"/>
      <c r="F40" s="81">
        <v>1411.32</v>
      </c>
      <c r="G40" s="107">
        <f t="shared" si="0"/>
        <v>3.4936938468951055</v>
      </c>
      <c r="H40" s="109">
        <f t="shared" si="1"/>
        <v>6429.0523153204476</v>
      </c>
      <c r="I40" s="174"/>
      <c r="J40" s="174"/>
      <c r="K40" s="174"/>
      <c r="L40" s="174"/>
      <c r="M40" s="174"/>
    </row>
    <row r="41" spans="1:13" s="13" customFormat="1" ht="11.25" x14ac:dyDescent="0.2">
      <c r="A41" s="104">
        <v>30</v>
      </c>
      <c r="B41" s="36">
        <v>35582</v>
      </c>
      <c r="C41" s="37">
        <v>1924.4140845499999</v>
      </c>
      <c r="D41" s="168"/>
      <c r="E41" s="168"/>
      <c r="F41" s="81">
        <v>1418.94</v>
      </c>
      <c r="G41" s="107">
        <f t="shared" si="0"/>
        <v>3.4749319914866028</v>
      </c>
      <c r="H41" s="109">
        <f t="shared" si="1"/>
        <v>6687.2080672701986</v>
      </c>
      <c r="I41" s="174"/>
      <c r="J41" s="174"/>
      <c r="K41" s="174"/>
      <c r="L41" s="174"/>
      <c r="M41" s="174"/>
    </row>
    <row r="42" spans="1:13" s="13" customFormat="1" ht="11.25" x14ac:dyDescent="0.2">
      <c r="A42" s="104">
        <v>31</v>
      </c>
      <c r="B42" s="36">
        <v>35612</v>
      </c>
      <c r="C42" s="37">
        <v>1957.8315633399998</v>
      </c>
      <c r="D42" s="168"/>
      <c r="E42" s="168"/>
      <c r="F42" s="81">
        <v>1422.06</v>
      </c>
      <c r="G42" s="107">
        <f t="shared" si="0"/>
        <v>3.4673079898175887</v>
      </c>
      <c r="H42" s="109">
        <f t="shared" si="1"/>
        <v>6788.4050222858414</v>
      </c>
      <c r="I42" s="174"/>
      <c r="J42" s="174"/>
      <c r="K42" s="174"/>
      <c r="L42" s="174"/>
      <c r="M42" s="174"/>
    </row>
    <row r="43" spans="1:13" s="13" customFormat="1" ht="11.25" x14ac:dyDescent="0.2">
      <c r="A43" s="104">
        <v>32</v>
      </c>
      <c r="B43" s="36">
        <v>35643</v>
      </c>
      <c r="C43" s="37">
        <v>1897.05090733</v>
      </c>
      <c r="D43" s="168"/>
      <c r="E43" s="168"/>
      <c r="F43" s="81">
        <v>1421.78</v>
      </c>
      <c r="G43" s="107">
        <f t="shared" si="0"/>
        <v>3.4679908283982055</v>
      </c>
      <c r="H43" s="109">
        <f t="shared" si="1"/>
        <v>6578.9551476249344</v>
      </c>
      <c r="I43" s="174"/>
      <c r="J43" s="174"/>
      <c r="K43" s="174"/>
      <c r="L43" s="174"/>
      <c r="M43" s="174"/>
    </row>
    <row r="44" spans="1:13" s="13" customFormat="1" ht="11.25" x14ac:dyDescent="0.2">
      <c r="A44" s="104">
        <v>33</v>
      </c>
      <c r="B44" s="36">
        <v>35674</v>
      </c>
      <c r="C44" s="37">
        <v>1948.47440568</v>
      </c>
      <c r="D44" s="168"/>
      <c r="E44" s="168"/>
      <c r="F44" s="81">
        <v>1422.63</v>
      </c>
      <c r="G44" s="107">
        <f t="shared" si="0"/>
        <v>3.4659187561066473</v>
      </c>
      <c r="H44" s="109">
        <f t="shared" si="1"/>
        <v>6753.2539884400649</v>
      </c>
      <c r="I44" s="174"/>
      <c r="J44" s="174"/>
      <c r="K44" s="174"/>
      <c r="L44" s="174"/>
      <c r="M44" s="174"/>
    </row>
    <row r="45" spans="1:13" s="13" customFormat="1" ht="11.25" x14ac:dyDescent="0.2">
      <c r="A45" s="104">
        <v>34</v>
      </c>
      <c r="B45" s="36">
        <v>35704</v>
      </c>
      <c r="C45" s="37">
        <v>2025.70774908</v>
      </c>
      <c r="D45" s="168"/>
      <c r="E45" s="168"/>
      <c r="F45" s="81">
        <v>1425.9</v>
      </c>
      <c r="G45" s="107">
        <f t="shared" si="0"/>
        <v>3.4579704046567081</v>
      </c>
      <c r="H45" s="109">
        <f t="shared" si="1"/>
        <v>7004.8374448023969</v>
      </c>
      <c r="I45" s="174"/>
      <c r="J45" s="174"/>
      <c r="K45" s="174"/>
      <c r="L45" s="174"/>
      <c r="M45" s="174"/>
    </row>
    <row r="46" spans="1:13" s="13" customFormat="1" ht="11.25" x14ac:dyDescent="0.2">
      <c r="A46" s="104">
        <v>35</v>
      </c>
      <c r="B46" s="36">
        <v>35735</v>
      </c>
      <c r="C46" s="37">
        <v>1962.0345251400001</v>
      </c>
      <c r="D46" s="168"/>
      <c r="E46" s="168"/>
      <c r="F46" s="81">
        <v>1428.32</v>
      </c>
      <c r="G46" s="107">
        <f t="shared" si="0"/>
        <v>3.4521115716366082</v>
      </c>
      <c r="H46" s="109">
        <f t="shared" si="1"/>
        <v>6773.1620881863319</v>
      </c>
      <c r="I46" s="174"/>
      <c r="J46" s="174"/>
      <c r="K46" s="174"/>
      <c r="L46" s="174"/>
      <c r="M46" s="174"/>
    </row>
    <row r="47" spans="1:13" s="13" customFormat="1" ht="11.25" x14ac:dyDescent="0.2">
      <c r="A47" s="104">
        <v>36</v>
      </c>
      <c r="B47" s="38">
        <v>35765</v>
      </c>
      <c r="C47" s="39">
        <v>1931.5726995100001</v>
      </c>
      <c r="D47" s="168"/>
      <c r="E47" s="168"/>
      <c r="F47" s="81">
        <v>1434.46</v>
      </c>
      <c r="G47" s="107">
        <f t="shared" si="0"/>
        <v>3.4373353038774175</v>
      </c>
      <c r="H47" s="109">
        <f t="shared" si="1"/>
        <v>6639.46303203153</v>
      </c>
      <c r="I47" s="174"/>
      <c r="J47" s="174"/>
      <c r="K47" s="174"/>
      <c r="L47" s="174"/>
      <c r="M47" s="174"/>
    </row>
    <row r="48" spans="1:13" s="13" customFormat="1" ht="11.25" x14ac:dyDescent="0.2">
      <c r="A48" s="104">
        <v>37</v>
      </c>
      <c r="B48" s="34">
        <v>35796</v>
      </c>
      <c r="C48" s="35">
        <v>1928.2071797300002</v>
      </c>
      <c r="D48" s="168"/>
      <c r="E48" s="168"/>
      <c r="F48" s="81">
        <v>1444.64</v>
      </c>
      <c r="G48" s="107">
        <f t="shared" si="0"/>
        <v>3.4131133015837856</v>
      </c>
      <c r="H48" s="109">
        <f t="shared" si="1"/>
        <v>6581.1895733458205</v>
      </c>
      <c r="I48" s="174"/>
      <c r="J48" s="174"/>
      <c r="K48" s="174"/>
      <c r="L48" s="174"/>
      <c r="M48" s="174"/>
    </row>
    <row r="49" spans="1:13" s="13" customFormat="1" ht="11.25" x14ac:dyDescent="0.2">
      <c r="A49" s="104">
        <v>38</v>
      </c>
      <c r="B49" s="36">
        <v>35827</v>
      </c>
      <c r="C49" s="37">
        <v>1736.5025109000001</v>
      </c>
      <c r="D49" s="168"/>
      <c r="E49" s="168"/>
      <c r="F49" s="81">
        <v>1451.29</v>
      </c>
      <c r="G49" s="107">
        <f t="shared" si="0"/>
        <v>3.3974739714323121</v>
      </c>
      <c r="H49" s="109">
        <f t="shared" si="1"/>
        <v>5899.7220821096053</v>
      </c>
      <c r="I49" s="174"/>
      <c r="J49" s="174"/>
      <c r="K49" s="174"/>
      <c r="L49" s="174"/>
      <c r="M49" s="174"/>
    </row>
    <row r="50" spans="1:13" s="13" customFormat="1" ht="11.25" x14ac:dyDescent="0.2">
      <c r="A50" s="104">
        <v>39</v>
      </c>
      <c r="B50" s="36">
        <v>35855</v>
      </c>
      <c r="C50" s="37">
        <v>1816.82185742</v>
      </c>
      <c r="D50" s="168"/>
      <c r="E50" s="168"/>
      <c r="F50" s="81">
        <v>1456.22</v>
      </c>
      <c r="G50" s="107">
        <f t="shared" si="0"/>
        <v>3.3859718998502975</v>
      </c>
      <c r="H50" s="109">
        <f t="shared" si="1"/>
        <v>6151.7077562579434</v>
      </c>
      <c r="I50" s="174"/>
      <c r="J50" s="174"/>
      <c r="K50" s="174"/>
      <c r="L50" s="174"/>
      <c r="M50" s="174"/>
    </row>
    <row r="51" spans="1:13" s="13" customFormat="1" ht="11.25" x14ac:dyDescent="0.2">
      <c r="A51" s="104">
        <v>40</v>
      </c>
      <c r="B51" s="36">
        <v>35886</v>
      </c>
      <c r="C51" s="37">
        <v>1902.90825408</v>
      </c>
      <c r="D51" s="168"/>
      <c r="E51" s="168"/>
      <c r="F51" s="81">
        <v>1459.71</v>
      </c>
      <c r="G51" s="107">
        <f t="shared" si="0"/>
        <v>3.3778764275095741</v>
      </c>
      <c r="H51" s="109">
        <f t="shared" si="1"/>
        <v>6427.7889351702315</v>
      </c>
      <c r="I51" s="174"/>
      <c r="J51" s="174"/>
      <c r="K51" s="174"/>
      <c r="L51" s="174"/>
      <c r="M51" s="174"/>
    </row>
    <row r="52" spans="1:13" s="13" customFormat="1" ht="11.25" x14ac:dyDescent="0.2">
      <c r="A52" s="104">
        <v>41</v>
      </c>
      <c r="B52" s="36">
        <v>35916</v>
      </c>
      <c r="C52" s="37">
        <v>1924.9732943300003</v>
      </c>
      <c r="D52" s="168"/>
      <c r="E52" s="168"/>
      <c r="F52" s="81">
        <v>1467.01</v>
      </c>
      <c r="G52" s="107">
        <f t="shared" si="0"/>
        <v>3.3610677500494206</v>
      </c>
      <c r="H52" s="109">
        <f t="shared" si="1"/>
        <v>6469.9656592789552</v>
      </c>
      <c r="I52" s="174"/>
      <c r="J52" s="174"/>
      <c r="K52" s="174"/>
      <c r="L52" s="174"/>
      <c r="M52" s="174"/>
    </row>
    <row r="53" spans="1:13" s="13" customFormat="1" ht="11.25" x14ac:dyDescent="0.2">
      <c r="A53" s="104">
        <v>42</v>
      </c>
      <c r="B53" s="36">
        <v>35947</v>
      </c>
      <c r="C53" s="37">
        <v>2177.8013844800003</v>
      </c>
      <c r="D53" s="168"/>
      <c r="E53" s="168"/>
      <c r="F53" s="81">
        <v>1467.3</v>
      </c>
      <c r="G53" s="107">
        <f t="shared" si="0"/>
        <v>3.3604034621413486</v>
      </c>
      <c r="H53" s="109">
        <f t="shared" si="1"/>
        <v>7318.2913122628152</v>
      </c>
      <c r="I53" s="174"/>
      <c r="J53" s="174"/>
      <c r="K53" s="174"/>
      <c r="L53" s="174"/>
      <c r="M53" s="174"/>
    </row>
    <row r="54" spans="1:13" s="13" customFormat="1" ht="11.25" x14ac:dyDescent="0.2">
      <c r="A54" s="104">
        <v>43</v>
      </c>
      <c r="B54" s="36">
        <v>35977</v>
      </c>
      <c r="C54" s="37">
        <v>1905.2091539399999</v>
      </c>
      <c r="D54" s="168"/>
      <c r="E54" s="168"/>
      <c r="F54" s="81">
        <v>1465.54</v>
      </c>
      <c r="G54" s="107">
        <f t="shared" si="0"/>
        <v>3.3644390463583393</v>
      </c>
      <c r="H54" s="109">
        <f t="shared" si="1"/>
        <v>6409.9600689950712</v>
      </c>
      <c r="I54" s="174"/>
      <c r="J54" s="174"/>
      <c r="K54" s="174"/>
      <c r="L54" s="174"/>
      <c r="M54" s="174"/>
    </row>
    <row r="55" spans="1:13" s="13" customFormat="1" ht="11.25" x14ac:dyDescent="0.2">
      <c r="A55" s="104">
        <v>44</v>
      </c>
      <c r="B55" s="36">
        <v>36008</v>
      </c>
      <c r="C55" s="37">
        <v>1796.6097322300002</v>
      </c>
      <c r="D55" s="168"/>
      <c r="E55" s="168"/>
      <c r="F55" s="81">
        <v>1458.07</v>
      </c>
      <c r="G55" s="107">
        <f t="shared" si="0"/>
        <v>3.3816757768831405</v>
      </c>
      <c r="H55" s="109">
        <f t="shared" si="1"/>
        <v>6075.5516119946969</v>
      </c>
      <c r="I55" s="174"/>
      <c r="J55" s="174"/>
      <c r="K55" s="174"/>
      <c r="L55" s="174"/>
      <c r="M55" s="174"/>
    </row>
    <row r="56" spans="1:13" s="13" customFormat="1" ht="11.25" x14ac:dyDescent="0.2">
      <c r="A56" s="104">
        <v>45</v>
      </c>
      <c r="B56" s="36">
        <v>36039</v>
      </c>
      <c r="C56" s="37">
        <v>1968.7931699500002</v>
      </c>
      <c r="D56" s="168"/>
      <c r="E56" s="168"/>
      <c r="F56" s="81">
        <v>1454.86</v>
      </c>
      <c r="G56" s="107">
        <f t="shared" si="0"/>
        <v>3.3891370991023195</v>
      </c>
      <c r="H56" s="109">
        <f t="shared" si="1"/>
        <v>6672.5099727368033</v>
      </c>
      <c r="I56" s="174"/>
      <c r="J56" s="174"/>
      <c r="K56" s="174"/>
      <c r="L56" s="174"/>
      <c r="M56" s="174"/>
    </row>
    <row r="57" spans="1:13" s="13" customFormat="1" ht="11.25" x14ac:dyDescent="0.2">
      <c r="A57" s="104">
        <v>46</v>
      </c>
      <c r="B57" s="36">
        <v>36069</v>
      </c>
      <c r="C57" s="37">
        <v>1890.38955981</v>
      </c>
      <c r="D57" s="168"/>
      <c r="E57" s="168"/>
      <c r="F57" s="81">
        <v>1455.15</v>
      </c>
      <c r="G57" s="107">
        <f t="shared" si="0"/>
        <v>3.3884616706181494</v>
      </c>
      <c r="H57" s="109">
        <f t="shared" si="1"/>
        <v>6405.5125659529003</v>
      </c>
      <c r="I57" s="174"/>
      <c r="J57" s="174"/>
      <c r="K57" s="174"/>
      <c r="L57" s="174"/>
      <c r="M57" s="174"/>
    </row>
    <row r="58" spans="1:13" s="13" customFormat="1" ht="11.25" x14ac:dyDescent="0.2">
      <c r="A58" s="104">
        <v>47</v>
      </c>
      <c r="B58" s="36">
        <v>36100</v>
      </c>
      <c r="C58" s="37">
        <v>1881.1274398499997</v>
      </c>
      <c r="D58" s="168"/>
      <c r="E58" s="168"/>
      <c r="F58" s="81">
        <v>1453.4</v>
      </c>
      <c r="G58" s="107">
        <f t="shared" si="0"/>
        <v>3.392541626530893</v>
      </c>
      <c r="H58" s="109">
        <f t="shared" si="1"/>
        <v>6381.8031445006127</v>
      </c>
      <c r="I58" s="174"/>
      <c r="J58" s="174"/>
      <c r="K58" s="174"/>
      <c r="L58" s="174"/>
      <c r="M58" s="174"/>
    </row>
    <row r="59" spans="1:13" s="13" customFormat="1" ht="11.25" x14ac:dyDescent="0.2">
      <c r="A59" s="104">
        <v>48</v>
      </c>
      <c r="B59" s="38">
        <v>36130</v>
      </c>
      <c r="C59" s="39">
        <v>1901.8327541599999</v>
      </c>
      <c r="D59" s="168"/>
      <c r="E59" s="168"/>
      <c r="F59" s="81">
        <v>1458.2</v>
      </c>
      <c r="G59" s="107">
        <f t="shared" si="0"/>
        <v>3.3813742970785903</v>
      </c>
      <c r="H59" s="109">
        <f t="shared" si="1"/>
        <v>6430.8083922588094</v>
      </c>
      <c r="I59" s="174"/>
      <c r="J59" s="174"/>
      <c r="K59" s="174"/>
      <c r="L59" s="174"/>
      <c r="M59" s="174"/>
    </row>
    <row r="60" spans="1:13" s="13" customFormat="1" ht="11.25" x14ac:dyDescent="0.2">
      <c r="A60" s="104">
        <v>49</v>
      </c>
      <c r="B60" s="34">
        <v>36161</v>
      </c>
      <c r="C60" s="35">
        <v>1962.64894456</v>
      </c>
      <c r="D60" s="168"/>
      <c r="E60" s="168"/>
      <c r="F60" s="81">
        <v>1468.41</v>
      </c>
      <c r="G60" s="107">
        <f t="shared" si="0"/>
        <v>3.3578632670711857</v>
      </c>
      <c r="H60" s="109">
        <f t="shared" si="1"/>
        <v>6590.3067970940556</v>
      </c>
      <c r="I60" s="174"/>
      <c r="J60" s="174"/>
      <c r="K60" s="174"/>
      <c r="L60" s="174"/>
      <c r="M60" s="174"/>
    </row>
    <row r="61" spans="1:13" s="13" customFormat="1" ht="11.25" x14ac:dyDescent="0.2">
      <c r="A61" s="104">
        <v>50</v>
      </c>
      <c r="B61" s="36">
        <v>36192</v>
      </c>
      <c r="C61" s="37">
        <v>1836.33892199</v>
      </c>
      <c r="D61" s="168"/>
      <c r="E61" s="168"/>
      <c r="F61" s="81">
        <v>1483.83</v>
      </c>
      <c r="G61" s="107">
        <f t="shared" si="0"/>
        <v>3.3229682645586087</v>
      </c>
      <c r="H61" s="109">
        <f t="shared" si="1"/>
        <v>6102.0959607465365</v>
      </c>
      <c r="I61" s="174"/>
      <c r="J61" s="174"/>
      <c r="K61" s="174"/>
      <c r="L61" s="174"/>
      <c r="M61" s="174"/>
    </row>
    <row r="62" spans="1:13" s="13" customFormat="1" ht="11.25" x14ac:dyDescent="0.2">
      <c r="A62" s="104">
        <v>51</v>
      </c>
      <c r="B62" s="36">
        <v>36220</v>
      </c>
      <c r="C62" s="37">
        <v>1867.2425205600002</v>
      </c>
      <c r="D62" s="168"/>
      <c r="E62" s="168"/>
      <c r="F62" s="81">
        <v>1500.15</v>
      </c>
      <c r="G62" s="107">
        <f t="shared" si="0"/>
        <v>3.28681798486818</v>
      </c>
      <c r="H62" s="109">
        <f t="shared" si="1"/>
        <v>6137.2862986872015</v>
      </c>
      <c r="I62" s="174"/>
      <c r="J62" s="174"/>
      <c r="K62" s="174"/>
      <c r="L62" s="174"/>
      <c r="M62" s="174"/>
    </row>
    <row r="63" spans="1:13" s="13" customFormat="1" ht="11.25" x14ac:dyDescent="0.2">
      <c r="A63" s="104">
        <v>52</v>
      </c>
      <c r="B63" s="36">
        <v>36251</v>
      </c>
      <c r="C63" s="37">
        <v>1997.3397735600001</v>
      </c>
      <c r="D63" s="168"/>
      <c r="E63" s="168"/>
      <c r="F63" s="81">
        <v>1508.55</v>
      </c>
      <c r="G63" s="107">
        <f t="shared" si="0"/>
        <v>3.2685161247555601</v>
      </c>
      <c r="H63" s="109">
        <f t="shared" si="1"/>
        <v>6528.3372564964793</v>
      </c>
      <c r="I63" s="174"/>
      <c r="J63" s="174"/>
      <c r="K63" s="174"/>
      <c r="L63" s="174"/>
      <c r="M63" s="174"/>
    </row>
    <row r="64" spans="1:13" s="13" customFormat="1" ht="11.25" x14ac:dyDescent="0.2">
      <c r="A64" s="104">
        <v>53</v>
      </c>
      <c r="B64" s="36">
        <v>36281</v>
      </c>
      <c r="C64" s="37">
        <v>1915.6467858200003</v>
      </c>
      <c r="D64" s="168"/>
      <c r="E64" s="168"/>
      <c r="F64" s="81">
        <v>1513.08</v>
      </c>
      <c r="G64" s="107">
        <f t="shared" si="0"/>
        <v>3.258730536389352</v>
      </c>
      <c r="H64" s="109">
        <f t="shared" si="1"/>
        <v>6242.5766778877478</v>
      </c>
      <c r="I64" s="174"/>
      <c r="J64" s="174"/>
      <c r="K64" s="174"/>
      <c r="L64" s="174"/>
      <c r="M64" s="174"/>
    </row>
    <row r="65" spans="1:13" s="13" customFormat="1" ht="11.25" x14ac:dyDescent="0.2">
      <c r="A65" s="104">
        <v>54</v>
      </c>
      <c r="B65" s="36">
        <v>36312</v>
      </c>
      <c r="C65" s="37">
        <v>2044.2340832899999</v>
      </c>
      <c r="D65" s="168"/>
      <c r="E65" s="168"/>
      <c r="F65" s="81">
        <v>1515.95</v>
      </c>
      <c r="G65" s="107">
        <f t="shared" si="0"/>
        <v>3.252561100300142</v>
      </c>
      <c r="H65" s="109">
        <f t="shared" si="1"/>
        <v>6648.996259216774</v>
      </c>
      <c r="I65" s="174"/>
      <c r="J65" s="174"/>
      <c r="K65" s="174"/>
      <c r="L65" s="174"/>
      <c r="M65" s="174"/>
    </row>
    <row r="66" spans="1:13" s="13" customFormat="1" ht="11.25" x14ac:dyDescent="0.2">
      <c r="A66" s="104">
        <v>55</v>
      </c>
      <c r="B66" s="36">
        <v>36342</v>
      </c>
      <c r="C66" s="37">
        <v>2076.42932754</v>
      </c>
      <c r="D66" s="168"/>
      <c r="E66" s="168"/>
      <c r="F66" s="81">
        <v>1532.47</v>
      </c>
      <c r="G66" s="107">
        <f t="shared" si="0"/>
        <v>3.2174985480955582</v>
      </c>
      <c r="H66" s="109">
        <f t="shared" si="1"/>
        <v>6680.9083465829863</v>
      </c>
      <c r="I66" s="174"/>
      <c r="J66" s="174"/>
      <c r="K66" s="174"/>
      <c r="L66" s="174"/>
      <c r="M66" s="174"/>
    </row>
    <row r="67" spans="1:13" s="13" customFormat="1" ht="11.25" x14ac:dyDescent="0.2">
      <c r="A67" s="104">
        <v>56</v>
      </c>
      <c r="B67" s="36">
        <v>36373</v>
      </c>
      <c r="C67" s="37">
        <v>2178.7734469500001</v>
      </c>
      <c r="D67" s="168"/>
      <c r="E67" s="168"/>
      <c r="F67" s="81">
        <v>1541.05</v>
      </c>
      <c r="G67" s="107">
        <f t="shared" si="0"/>
        <v>3.199584698744363</v>
      </c>
      <c r="H67" s="109">
        <f t="shared" si="1"/>
        <v>6971.1701828917339</v>
      </c>
      <c r="I67" s="174"/>
      <c r="J67" s="174"/>
      <c r="K67" s="174"/>
      <c r="L67" s="174"/>
      <c r="M67" s="174"/>
    </row>
    <row r="68" spans="1:13" s="13" customFormat="1" ht="11.25" x14ac:dyDescent="0.2">
      <c r="A68" s="104">
        <v>57</v>
      </c>
      <c r="B68" s="36">
        <v>36404</v>
      </c>
      <c r="C68" s="37">
        <v>2224.3314589699999</v>
      </c>
      <c r="D68" s="168"/>
      <c r="E68" s="168"/>
      <c r="F68" s="81">
        <v>1545.83</v>
      </c>
      <c r="G68" s="107">
        <f t="shared" si="0"/>
        <v>3.1896909750748792</v>
      </c>
      <c r="H68" s="109">
        <f t="shared" si="1"/>
        <v>7094.9299802517471</v>
      </c>
      <c r="I68" s="174"/>
      <c r="J68" s="174"/>
      <c r="K68" s="174"/>
      <c r="L68" s="174"/>
      <c r="M68" s="174"/>
    </row>
    <row r="69" spans="1:13" s="13" customFormat="1" ht="11.25" x14ac:dyDescent="0.2">
      <c r="A69" s="104">
        <v>58</v>
      </c>
      <c r="B69" s="36">
        <v>36434</v>
      </c>
      <c r="C69" s="37">
        <v>2230.78401205</v>
      </c>
      <c r="D69" s="168"/>
      <c r="E69" s="168"/>
      <c r="F69" s="81">
        <v>1564.23</v>
      </c>
      <c r="G69" s="107">
        <f t="shared" si="0"/>
        <v>3.1521707165825998</v>
      </c>
      <c r="H69" s="109">
        <f t="shared" si="1"/>
        <v>7031.8120378046551</v>
      </c>
      <c r="I69" s="174"/>
      <c r="J69" s="174"/>
      <c r="K69" s="174"/>
      <c r="L69" s="174"/>
      <c r="M69" s="174"/>
    </row>
    <row r="70" spans="1:13" s="13" customFormat="1" ht="11.25" x14ac:dyDescent="0.2">
      <c r="A70" s="104">
        <v>59</v>
      </c>
      <c r="B70" s="36">
        <v>36465</v>
      </c>
      <c r="C70" s="37">
        <v>2212.9269408800001</v>
      </c>
      <c r="D70" s="168"/>
      <c r="E70" s="168"/>
      <c r="F70" s="81">
        <v>1579.09</v>
      </c>
      <c r="G70" s="107">
        <f t="shared" si="0"/>
        <v>3.1225072668435621</v>
      </c>
      <c r="H70" s="109">
        <f t="shared" si="1"/>
        <v>6909.8804538916938</v>
      </c>
      <c r="I70" s="174"/>
      <c r="J70" s="174"/>
      <c r="K70" s="174"/>
      <c r="L70" s="174"/>
      <c r="M70" s="174"/>
    </row>
    <row r="71" spans="1:13" s="13" customFormat="1" ht="11.25" x14ac:dyDescent="0.2">
      <c r="A71" s="104">
        <v>60</v>
      </c>
      <c r="B71" s="38">
        <v>36495</v>
      </c>
      <c r="C71" s="39">
        <v>2276.98002963</v>
      </c>
      <c r="D71" s="168"/>
      <c r="E71" s="168"/>
      <c r="F71" s="81">
        <v>1588.56</v>
      </c>
      <c r="G71" s="107">
        <f t="shared" si="0"/>
        <v>3.1038928337613942</v>
      </c>
      <c r="H71" s="109">
        <f t="shared" si="1"/>
        <v>7067.5019965863639</v>
      </c>
      <c r="I71" s="174"/>
      <c r="J71" s="174"/>
      <c r="K71" s="174"/>
      <c r="L71" s="174"/>
      <c r="M71" s="174"/>
    </row>
    <row r="72" spans="1:13" s="13" customFormat="1" ht="11.25" x14ac:dyDescent="0.2">
      <c r="A72" s="104">
        <v>61</v>
      </c>
      <c r="B72" s="34">
        <v>36526</v>
      </c>
      <c r="C72" s="35">
        <v>2293.1367025100003</v>
      </c>
      <c r="D72" s="168"/>
      <c r="E72" s="168"/>
      <c r="F72" s="81">
        <v>1598.41</v>
      </c>
      <c r="G72" s="107">
        <f t="shared" si="0"/>
        <v>3.084765485701416</v>
      </c>
      <c r="H72" s="109">
        <f t="shared" si="1"/>
        <v>7073.7889538980044</v>
      </c>
      <c r="I72" s="174"/>
      <c r="J72" s="174"/>
      <c r="K72" s="174"/>
      <c r="L72" s="174"/>
      <c r="M72" s="174"/>
    </row>
    <row r="73" spans="1:13" s="13" customFormat="1" ht="11.25" x14ac:dyDescent="0.2">
      <c r="A73" s="104">
        <v>62</v>
      </c>
      <c r="B73" s="36">
        <v>36557</v>
      </c>
      <c r="C73" s="37">
        <v>2108.2589429100003</v>
      </c>
      <c r="D73" s="168"/>
      <c r="E73" s="168"/>
      <c r="F73" s="81">
        <v>1600.49</v>
      </c>
      <c r="G73" s="107">
        <f t="shared" si="0"/>
        <v>3.080756518316266</v>
      </c>
      <c r="H73" s="109">
        <f t="shared" si="1"/>
        <v>6495.0324806685439</v>
      </c>
      <c r="I73" s="174"/>
      <c r="J73" s="174"/>
      <c r="K73" s="174"/>
      <c r="L73" s="174"/>
      <c r="M73" s="174"/>
    </row>
    <row r="74" spans="1:13" s="13" customFormat="1" ht="11.25" x14ac:dyDescent="0.2">
      <c r="A74" s="104">
        <v>63</v>
      </c>
      <c r="B74" s="36">
        <v>36586</v>
      </c>
      <c r="C74" s="37">
        <v>2171.6816556399999</v>
      </c>
      <c r="D74" s="168"/>
      <c r="E74" s="168"/>
      <c r="F74" s="81">
        <v>1604.01</v>
      </c>
      <c r="G74" s="107">
        <f t="shared" si="0"/>
        <v>3.0739957980311847</v>
      </c>
      <c r="H74" s="109">
        <f t="shared" si="1"/>
        <v>6675.7402840987661</v>
      </c>
      <c r="I74" s="174"/>
      <c r="J74" s="174"/>
      <c r="K74" s="174"/>
      <c r="L74" s="174"/>
      <c r="M74" s="174"/>
    </row>
    <row r="75" spans="1:13" s="13" customFormat="1" ht="11.25" x14ac:dyDescent="0.2">
      <c r="A75" s="104">
        <v>64</v>
      </c>
      <c r="B75" s="36">
        <v>36617</v>
      </c>
      <c r="C75" s="37">
        <v>2339.1577208399999</v>
      </c>
      <c r="D75" s="168"/>
      <c r="E75" s="168"/>
      <c r="F75" s="81">
        <v>1610.75</v>
      </c>
      <c r="G75" s="107">
        <f t="shared" si="0"/>
        <v>3.0611330125717835</v>
      </c>
      <c r="H75" s="109">
        <f t="shared" si="1"/>
        <v>7160.4729208754961</v>
      </c>
      <c r="I75" s="174"/>
      <c r="J75" s="174"/>
      <c r="K75" s="174"/>
      <c r="L75" s="174"/>
      <c r="M75" s="174"/>
    </row>
    <row r="76" spans="1:13" s="13" customFormat="1" ht="11.25" x14ac:dyDescent="0.2">
      <c r="A76" s="104">
        <v>65</v>
      </c>
      <c r="B76" s="36">
        <v>36647</v>
      </c>
      <c r="C76" s="37">
        <v>2344.37320056</v>
      </c>
      <c r="D76" s="168"/>
      <c r="E76" s="168"/>
      <c r="F76" s="81">
        <v>1610.91</v>
      </c>
      <c r="G76" s="107">
        <f t="shared" ref="G76:G139" si="2">$G$9/F76</f>
        <v>3.0608289724441464</v>
      </c>
      <c r="H76" s="109">
        <f t="shared" ref="H76:H139" si="3">C76*G76</f>
        <v>7175.7254144956596</v>
      </c>
      <c r="I76" s="174"/>
      <c r="J76" s="174"/>
      <c r="K76" s="174"/>
      <c r="L76" s="174"/>
      <c r="M76" s="174"/>
    </row>
    <row r="77" spans="1:13" s="13" customFormat="1" ht="11.25" x14ac:dyDescent="0.2">
      <c r="A77" s="104">
        <v>66</v>
      </c>
      <c r="B77" s="36">
        <v>36678</v>
      </c>
      <c r="C77" s="37">
        <v>2397.5320091799999</v>
      </c>
      <c r="D77" s="168"/>
      <c r="E77" s="168"/>
      <c r="F77" s="81">
        <v>1614.62</v>
      </c>
      <c r="G77" s="107">
        <f t="shared" si="2"/>
        <v>3.0537959396018883</v>
      </c>
      <c r="H77" s="109">
        <f t="shared" si="3"/>
        <v>7321.5735146994411</v>
      </c>
      <c r="I77" s="174"/>
      <c r="J77" s="174"/>
      <c r="K77" s="174"/>
      <c r="L77" s="174"/>
      <c r="M77" s="174"/>
    </row>
    <row r="78" spans="1:13" s="13" customFormat="1" ht="11.25" x14ac:dyDescent="0.2">
      <c r="A78" s="104">
        <v>67</v>
      </c>
      <c r="B78" s="36">
        <v>36708</v>
      </c>
      <c r="C78" s="37">
        <v>2477.7389140700002</v>
      </c>
      <c r="D78" s="168"/>
      <c r="E78" s="168"/>
      <c r="F78" s="81">
        <v>1640.62</v>
      </c>
      <c r="G78" s="107">
        <f t="shared" si="2"/>
        <v>3.0054003974107353</v>
      </c>
      <c r="H78" s="109">
        <f t="shared" si="3"/>
        <v>7446.5975170260226</v>
      </c>
      <c r="I78" s="174"/>
      <c r="J78" s="174"/>
      <c r="K78" s="174"/>
      <c r="L78" s="174"/>
      <c r="M78" s="174"/>
    </row>
    <row r="79" spans="1:13" s="13" customFormat="1" ht="11.25" x14ac:dyDescent="0.2">
      <c r="A79" s="104">
        <v>68</v>
      </c>
      <c r="B79" s="36">
        <v>36739</v>
      </c>
      <c r="C79" s="37">
        <v>2767.7568538699998</v>
      </c>
      <c r="D79" s="168"/>
      <c r="E79" s="168"/>
      <c r="F79" s="81">
        <v>1662.11</v>
      </c>
      <c r="G79" s="107">
        <f t="shared" si="2"/>
        <v>2.9665425272695551</v>
      </c>
      <c r="H79" s="109">
        <f t="shared" si="3"/>
        <v>8210.6684121471426</v>
      </c>
      <c r="I79" s="174"/>
      <c r="J79" s="174"/>
      <c r="K79" s="174"/>
      <c r="L79" s="174"/>
      <c r="M79" s="174"/>
    </row>
    <row r="80" spans="1:13" s="13" customFormat="1" ht="11.25" x14ac:dyDescent="0.2">
      <c r="A80" s="104">
        <v>69</v>
      </c>
      <c r="B80" s="36">
        <v>36770</v>
      </c>
      <c r="C80" s="37">
        <v>2745.2331710900003</v>
      </c>
      <c r="D80" s="168"/>
      <c r="E80" s="168"/>
      <c r="F80" s="81">
        <v>1665.93</v>
      </c>
      <c r="G80" s="107">
        <f t="shared" si="2"/>
        <v>2.9597402051706854</v>
      </c>
      <c r="H80" s="109">
        <f t="shared" si="3"/>
        <v>8125.1769890432888</v>
      </c>
      <c r="I80" s="174"/>
      <c r="J80" s="174"/>
      <c r="K80" s="174"/>
      <c r="L80" s="174"/>
      <c r="M80" s="174"/>
    </row>
    <row r="81" spans="1:13" s="13" customFormat="1" ht="11.25" x14ac:dyDescent="0.2">
      <c r="A81" s="104">
        <v>70</v>
      </c>
      <c r="B81" s="36">
        <v>36800</v>
      </c>
      <c r="C81" s="37">
        <v>2827.2592793399999</v>
      </c>
      <c r="D81" s="168"/>
      <c r="E81" s="168"/>
      <c r="F81" s="81">
        <v>1668.26</v>
      </c>
      <c r="G81" s="107">
        <f t="shared" si="2"/>
        <v>2.9556064402431277</v>
      </c>
      <c r="H81" s="109">
        <f t="shared" si="3"/>
        <v>8356.265734254448</v>
      </c>
      <c r="I81" s="174"/>
      <c r="J81" s="174"/>
      <c r="K81" s="174"/>
      <c r="L81" s="174"/>
      <c r="M81" s="174"/>
    </row>
    <row r="82" spans="1:13" s="13" customFormat="1" ht="11.25" x14ac:dyDescent="0.2">
      <c r="A82" s="104">
        <v>71</v>
      </c>
      <c r="B82" s="36">
        <v>36831</v>
      </c>
      <c r="C82" s="37">
        <v>3060.9282484899995</v>
      </c>
      <c r="D82" s="168"/>
      <c r="E82" s="168"/>
      <c r="F82" s="81">
        <v>1673.6</v>
      </c>
      <c r="G82" s="107">
        <f t="shared" si="2"/>
        <v>2.9461759082217975</v>
      </c>
      <c r="H82" s="109">
        <f t="shared" si="3"/>
        <v>9018.033062496781</v>
      </c>
      <c r="I82" s="174"/>
      <c r="J82" s="174"/>
      <c r="K82" s="174"/>
      <c r="L82" s="174"/>
      <c r="M82" s="174"/>
    </row>
    <row r="83" spans="1:13" s="13" customFormat="1" ht="11.25" x14ac:dyDescent="0.2">
      <c r="A83" s="104">
        <v>72</v>
      </c>
      <c r="B83" s="38">
        <v>36861</v>
      </c>
      <c r="C83" s="39">
        <v>2635.6922387399995</v>
      </c>
      <c r="D83" s="168"/>
      <c r="E83" s="168"/>
      <c r="F83" s="81">
        <v>1683.47</v>
      </c>
      <c r="G83" s="107">
        <f t="shared" si="2"/>
        <v>2.9289028019507328</v>
      </c>
      <c r="H83" s="109">
        <f t="shared" si="3"/>
        <v>7719.6863831253841</v>
      </c>
      <c r="I83" s="174"/>
      <c r="J83" s="174"/>
      <c r="K83" s="174"/>
      <c r="L83" s="174"/>
      <c r="M83" s="174"/>
    </row>
    <row r="84" spans="1:13" s="13" customFormat="1" ht="11.25" x14ac:dyDescent="0.2">
      <c r="A84" s="104">
        <v>73</v>
      </c>
      <c r="B84" s="34">
        <v>36892</v>
      </c>
      <c r="C84" s="35">
        <v>2729.78272612</v>
      </c>
      <c r="D84" s="168"/>
      <c r="E84" s="168"/>
      <c r="F84" s="81">
        <v>1693.07</v>
      </c>
      <c r="G84" s="107">
        <f t="shared" si="2"/>
        <v>2.9122954160194205</v>
      </c>
      <c r="H84" s="109">
        <f t="shared" si="3"/>
        <v>7949.9337200082737</v>
      </c>
      <c r="I84" s="174"/>
      <c r="J84" s="174"/>
      <c r="K84" s="174"/>
      <c r="L84" s="174"/>
      <c r="M84" s="174"/>
    </row>
    <row r="85" spans="1:13" s="13" customFormat="1" ht="11.25" x14ac:dyDescent="0.2">
      <c r="A85" s="104">
        <v>74</v>
      </c>
      <c r="B85" s="36">
        <v>36923</v>
      </c>
      <c r="C85" s="37">
        <v>2223.2358623499999</v>
      </c>
      <c r="D85" s="168"/>
      <c r="E85" s="168"/>
      <c r="F85" s="81">
        <v>1700.86</v>
      </c>
      <c r="G85" s="107">
        <f t="shared" si="2"/>
        <v>2.8989569982244281</v>
      </c>
      <c r="H85" s="109">
        <f t="shared" si="3"/>
        <v>6445.0651618630536</v>
      </c>
      <c r="I85" s="174"/>
      <c r="J85" s="174"/>
      <c r="K85" s="174"/>
      <c r="L85" s="174"/>
      <c r="M85" s="174"/>
    </row>
    <row r="86" spans="1:13" s="13" customFormat="1" ht="11.25" x14ac:dyDescent="0.2">
      <c r="A86" s="104">
        <v>75</v>
      </c>
      <c r="B86" s="36">
        <v>36951</v>
      </c>
      <c r="C86" s="37">
        <v>2888.9779156999994</v>
      </c>
      <c r="D86" s="168"/>
      <c r="E86" s="168"/>
      <c r="F86" s="81">
        <v>1707.32</v>
      </c>
      <c r="G86" s="107">
        <f t="shared" si="2"/>
        <v>2.8879881920202424</v>
      </c>
      <c r="H86" s="109">
        <f t="shared" si="3"/>
        <v>8343.3341075488497</v>
      </c>
      <c r="I86" s="174"/>
      <c r="J86" s="174"/>
      <c r="K86" s="174"/>
      <c r="L86" s="174"/>
      <c r="M86" s="174"/>
    </row>
    <row r="87" spans="1:13" s="13" customFormat="1" ht="11.25" x14ac:dyDescent="0.2">
      <c r="A87" s="104">
        <v>76</v>
      </c>
      <c r="B87" s="36">
        <v>36982</v>
      </c>
      <c r="C87" s="37">
        <v>2755.3495408399999</v>
      </c>
      <c r="D87" s="168"/>
      <c r="E87" s="168"/>
      <c r="F87" s="81">
        <v>1717.22</v>
      </c>
      <c r="G87" s="107">
        <f t="shared" si="2"/>
        <v>2.8713385588334637</v>
      </c>
      <c r="H87" s="109">
        <f t="shared" si="3"/>
        <v>7911.5413796779712</v>
      </c>
      <c r="I87" s="174"/>
      <c r="J87" s="174"/>
      <c r="K87" s="174"/>
      <c r="L87" s="174"/>
      <c r="M87" s="174"/>
    </row>
    <row r="88" spans="1:13" s="13" customFormat="1" ht="11.25" x14ac:dyDescent="0.2">
      <c r="A88" s="104">
        <v>77</v>
      </c>
      <c r="B88" s="36">
        <v>37012</v>
      </c>
      <c r="C88" s="37">
        <v>2861.3261026199998</v>
      </c>
      <c r="D88" s="168"/>
      <c r="E88" s="168"/>
      <c r="F88" s="81">
        <v>1724.26</v>
      </c>
      <c r="G88" s="107">
        <f t="shared" si="2"/>
        <v>2.8596151392481413</v>
      </c>
      <c r="H88" s="109">
        <f t="shared" si="3"/>
        <v>8182.2914413780318</v>
      </c>
      <c r="I88" s="174"/>
      <c r="J88" s="174"/>
      <c r="K88" s="174"/>
      <c r="L88" s="174"/>
      <c r="M88" s="174"/>
    </row>
    <row r="89" spans="1:13" s="13" customFormat="1" ht="11.25" x14ac:dyDescent="0.2">
      <c r="A89" s="104">
        <v>78</v>
      </c>
      <c r="B89" s="36">
        <v>37043</v>
      </c>
      <c r="C89" s="37">
        <v>2868.5137366100003</v>
      </c>
      <c r="D89" s="168"/>
      <c r="E89" s="168"/>
      <c r="F89" s="81">
        <v>1733.23</v>
      </c>
      <c r="G89" s="107">
        <f t="shared" si="2"/>
        <v>2.8448157486311687</v>
      </c>
      <c r="H89" s="109">
        <f t="shared" si="3"/>
        <v>8160.3930530729685</v>
      </c>
      <c r="I89" s="174"/>
      <c r="J89" s="174"/>
      <c r="K89" s="174"/>
      <c r="L89" s="174"/>
      <c r="M89" s="174"/>
    </row>
    <row r="90" spans="1:13" s="13" customFormat="1" ht="11.25" x14ac:dyDescent="0.2">
      <c r="A90" s="104">
        <v>79</v>
      </c>
      <c r="B90" s="36">
        <v>37073</v>
      </c>
      <c r="C90" s="37">
        <v>2889.7923218300002</v>
      </c>
      <c r="D90" s="168"/>
      <c r="E90" s="168"/>
      <c r="F90" s="81">
        <v>1756.28</v>
      </c>
      <c r="G90" s="107">
        <f t="shared" si="2"/>
        <v>2.8074794451909719</v>
      </c>
      <c r="H90" s="109">
        <f t="shared" si="3"/>
        <v>8113.0325444084192</v>
      </c>
      <c r="I90" s="174"/>
      <c r="J90" s="174"/>
      <c r="K90" s="174"/>
      <c r="L90" s="174"/>
      <c r="M90" s="174"/>
    </row>
    <row r="91" spans="1:13" s="13" customFormat="1" ht="11.25" x14ac:dyDescent="0.2">
      <c r="A91" s="104">
        <v>80</v>
      </c>
      <c r="B91" s="36">
        <v>37104</v>
      </c>
      <c r="C91" s="37">
        <v>2782.4558809999999</v>
      </c>
      <c r="D91" s="168"/>
      <c r="E91" s="168"/>
      <c r="F91" s="81">
        <v>1768.57</v>
      </c>
      <c r="G91" s="107">
        <f t="shared" si="2"/>
        <v>2.7879699418174009</v>
      </c>
      <c r="H91" s="109">
        <f t="shared" si="3"/>
        <v>7757.4033606610546</v>
      </c>
      <c r="I91" s="174"/>
      <c r="J91" s="174"/>
      <c r="K91" s="174"/>
      <c r="L91" s="174"/>
      <c r="M91" s="174"/>
    </row>
    <row r="92" spans="1:13" s="13" customFormat="1" ht="11.25" x14ac:dyDescent="0.2">
      <c r="A92" s="104">
        <v>81</v>
      </c>
      <c r="B92" s="36">
        <v>37135</v>
      </c>
      <c r="C92" s="37">
        <v>2768.6742379299994</v>
      </c>
      <c r="D92" s="168"/>
      <c r="E92" s="168"/>
      <c r="F92" s="81">
        <v>1773.52</v>
      </c>
      <c r="G92" s="107">
        <f t="shared" si="2"/>
        <v>2.7801885515810367</v>
      </c>
      <c r="H92" s="109">
        <f t="shared" si="3"/>
        <v>7697.4364193503361</v>
      </c>
      <c r="I92" s="174"/>
      <c r="J92" s="174"/>
      <c r="K92" s="174"/>
      <c r="L92" s="174"/>
      <c r="M92" s="174"/>
    </row>
    <row r="93" spans="1:13" s="13" customFormat="1" ht="11.25" x14ac:dyDescent="0.2">
      <c r="A93" s="104">
        <v>82</v>
      </c>
      <c r="B93" s="36">
        <v>37165</v>
      </c>
      <c r="C93" s="37">
        <v>2921.1993141299995</v>
      </c>
      <c r="D93" s="168"/>
      <c r="E93" s="168"/>
      <c r="F93" s="81">
        <v>1788.24</v>
      </c>
      <c r="G93" s="107">
        <f t="shared" si="2"/>
        <v>2.7573032702545519</v>
      </c>
      <c r="H93" s="109">
        <f t="shared" si="3"/>
        <v>8054.6324219160015</v>
      </c>
      <c r="I93" s="174"/>
      <c r="J93" s="174"/>
      <c r="K93" s="174"/>
      <c r="L93" s="174"/>
      <c r="M93" s="174"/>
    </row>
    <row r="94" spans="1:13" s="13" customFormat="1" ht="11.25" x14ac:dyDescent="0.2">
      <c r="A94" s="104">
        <v>83</v>
      </c>
      <c r="B94" s="36">
        <v>37196</v>
      </c>
      <c r="C94" s="37">
        <v>2792.3431584499999</v>
      </c>
      <c r="D94" s="168"/>
      <c r="E94" s="168"/>
      <c r="F94" s="81">
        <v>1800.94</v>
      </c>
      <c r="G94" s="107">
        <f t="shared" si="2"/>
        <v>2.7378591180161473</v>
      </c>
      <c r="H94" s="109">
        <f t="shared" si="3"/>
        <v>7645.0421769923396</v>
      </c>
      <c r="I94" s="174"/>
      <c r="J94" s="174"/>
      <c r="K94" s="174"/>
      <c r="L94" s="174"/>
      <c r="M94" s="174"/>
    </row>
    <row r="95" spans="1:13" s="13" customFormat="1" ht="11.25" x14ac:dyDescent="0.2">
      <c r="A95" s="104">
        <v>84</v>
      </c>
      <c r="B95" s="38">
        <v>37226</v>
      </c>
      <c r="C95" s="39">
        <v>2823.2325684099997</v>
      </c>
      <c r="D95" s="168"/>
      <c r="E95" s="168"/>
      <c r="F95" s="81">
        <v>1812.65</v>
      </c>
      <c r="G95" s="107">
        <f t="shared" si="2"/>
        <v>2.7201721236863157</v>
      </c>
      <c r="H95" s="109">
        <f t="shared" si="3"/>
        <v>7679.6785312722004</v>
      </c>
      <c r="I95" s="174"/>
      <c r="J95" s="174"/>
      <c r="K95" s="174"/>
      <c r="L95" s="174"/>
      <c r="M95" s="174"/>
    </row>
    <row r="96" spans="1:13" s="13" customFormat="1" ht="11.25" x14ac:dyDescent="0.2">
      <c r="A96" s="104">
        <v>85</v>
      </c>
      <c r="B96" s="34">
        <v>37257</v>
      </c>
      <c r="C96" s="35">
        <v>2956.2536047799999</v>
      </c>
      <c r="D96" s="168"/>
      <c r="E96" s="168"/>
      <c r="F96" s="81">
        <v>1822.08</v>
      </c>
      <c r="G96" s="107">
        <f t="shared" si="2"/>
        <v>2.7060941341763263</v>
      </c>
      <c r="H96" s="109">
        <f t="shared" si="3"/>
        <v>7999.9005390327775</v>
      </c>
      <c r="I96" s="174"/>
      <c r="J96" s="174"/>
      <c r="K96" s="174"/>
      <c r="L96" s="174"/>
      <c r="M96" s="174"/>
    </row>
    <row r="97" spans="1:13" s="13" customFormat="1" ht="11.25" x14ac:dyDescent="0.2">
      <c r="A97" s="104">
        <v>86</v>
      </c>
      <c r="B97" s="36">
        <v>37288</v>
      </c>
      <c r="C97" s="37">
        <v>2612.9778396300003</v>
      </c>
      <c r="D97" s="168"/>
      <c r="E97" s="168"/>
      <c r="F97" s="81">
        <v>1828.64</v>
      </c>
      <c r="G97" s="107">
        <f t="shared" si="2"/>
        <v>2.6963863855105434</v>
      </c>
      <c r="H97" s="109">
        <f t="shared" si="3"/>
        <v>7045.5978724190845</v>
      </c>
      <c r="I97" s="174"/>
      <c r="J97" s="174"/>
      <c r="K97" s="174"/>
      <c r="L97" s="174"/>
      <c r="M97" s="174"/>
    </row>
    <row r="98" spans="1:13" s="13" customFormat="1" ht="11.25" x14ac:dyDescent="0.2">
      <c r="A98" s="104">
        <v>87</v>
      </c>
      <c r="B98" s="36">
        <v>37316</v>
      </c>
      <c r="C98" s="37">
        <v>2603.1007291300002</v>
      </c>
      <c r="D98" s="168"/>
      <c r="E98" s="168"/>
      <c r="F98" s="81">
        <v>1839.61</v>
      </c>
      <c r="G98" s="107">
        <f t="shared" si="2"/>
        <v>2.6803072390343607</v>
      </c>
      <c r="H98" s="109">
        <f t="shared" si="3"/>
        <v>6977.109728222762</v>
      </c>
      <c r="I98" s="174"/>
      <c r="J98" s="174"/>
      <c r="K98" s="174"/>
      <c r="L98" s="174"/>
      <c r="M98" s="174"/>
    </row>
    <row r="99" spans="1:13" s="13" customFormat="1" ht="11.25" x14ac:dyDescent="0.2">
      <c r="A99" s="104">
        <v>88</v>
      </c>
      <c r="B99" s="36">
        <v>37347</v>
      </c>
      <c r="C99" s="37">
        <v>2964.8228756200001</v>
      </c>
      <c r="D99" s="168"/>
      <c r="E99" s="168"/>
      <c r="F99" s="81">
        <v>1854.33</v>
      </c>
      <c r="G99" s="107">
        <f t="shared" si="2"/>
        <v>2.6590304854044322</v>
      </c>
      <c r="H99" s="109">
        <f t="shared" si="3"/>
        <v>7883.5544100980132</v>
      </c>
      <c r="I99" s="174"/>
      <c r="J99" s="174"/>
      <c r="K99" s="174"/>
      <c r="L99" s="174"/>
      <c r="M99" s="174"/>
    </row>
    <row r="100" spans="1:13" s="13" customFormat="1" ht="11.25" x14ac:dyDescent="0.2">
      <c r="A100" s="104">
        <v>89</v>
      </c>
      <c r="B100" s="36">
        <v>37377</v>
      </c>
      <c r="C100" s="37">
        <v>2848.26398131</v>
      </c>
      <c r="D100" s="168"/>
      <c r="E100" s="168"/>
      <c r="F100" s="81">
        <v>1858.22</v>
      </c>
      <c r="G100" s="107">
        <f t="shared" si="2"/>
        <v>2.6534640677637742</v>
      </c>
      <c r="H100" s="109">
        <f t="shared" si="3"/>
        <v>7557.7661299118754</v>
      </c>
      <c r="I100" s="174"/>
      <c r="J100" s="174"/>
      <c r="K100" s="174"/>
      <c r="L100" s="174"/>
      <c r="M100" s="174"/>
    </row>
    <row r="101" spans="1:13" s="13" customFormat="1" ht="11.25" x14ac:dyDescent="0.2">
      <c r="A101" s="104">
        <v>90</v>
      </c>
      <c r="B101" s="36">
        <v>37408</v>
      </c>
      <c r="C101" s="37">
        <v>2934.2457861799994</v>
      </c>
      <c r="D101" s="168"/>
      <c r="E101" s="168"/>
      <c r="F101" s="81">
        <v>1866.02</v>
      </c>
      <c r="G101" s="107">
        <f t="shared" si="2"/>
        <v>2.6423725362000408</v>
      </c>
      <c r="H101" s="109">
        <f t="shared" si="3"/>
        <v>7753.3704798627277</v>
      </c>
      <c r="I101" s="174"/>
      <c r="J101" s="174"/>
      <c r="K101" s="174"/>
      <c r="L101" s="174"/>
      <c r="M101" s="174"/>
    </row>
    <row r="102" spans="1:13" s="13" customFormat="1" ht="11.25" x14ac:dyDescent="0.2">
      <c r="A102" s="104">
        <v>91</v>
      </c>
      <c r="B102" s="36">
        <v>37438</v>
      </c>
      <c r="C102" s="37">
        <v>2999.9127828000005</v>
      </c>
      <c r="D102" s="168"/>
      <c r="E102" s="168"/>
      <c r="F102" s="81">
        <v>1888.23</v>
      </c>
      <c r="G102" s="107">
        <f t="shared" si="2"/>
        <v>2.6112920565820903</v>
      </c>
      <c r="H102" s="109">
        <f t="shared" si="3"/>
        <v>7833.6484201647145</v>
      </c>
      <c r="I102" s="174"/>
      <c r="J102" s="174"/>
      <c r="K102" s="174"/>
      <c r="L102" s="174"/>
      <c r="M102" s="174"/>
    </row>
    <row r="103" spans="1:13" s="13" customFormat="1" ht="11.25" x14ac:dyDescent="0.2">
      <c r="A103" s="104">
        <v>92</v>
      </c>
      <c r="B103" s="36">
        <v>37469</v>
      </c>
      <c r="C103" s="37">
        <v>2964.7935087800001</v>
      </c>
      <c r="D103" s="168"/>
      <c r="E103" s="168"/>
      <c r="F103" s="81">
        <v>1900.5</v>
      </c>
      <c r="G103" s="107">
        <f t="shared" si="2"/>
        <v>2.5944330439358065</v>
      </c>
      <c r="H103" s="109">
        <f t="shared" si="3"/>
        <v>7691.9582476252162</v>
      </c>
      <c r="I103" s="174"/>
      <c r="J103" s="174"/>
      <c r="K103" s="174"/>
      <c r="L103" s="174"/>
      <c r="M103" s="174"/>
    </row>
    <row r="104" spans="1:13" s="13" customFormat="1" ht="11.25" x14ac:dyDescent="0.2">
      <c r="A104" s="104">
        <v>93</v>
      </c>
      <c r="B104" s="36">
        <v>37500</v>
      </c>
      <c r="C104" s="37">
        <v>3204.6919397899997</v>
      </c>
      <c r="D104" s="168"/>
      <c r="E104" s="168"/>
      <c r="F104" s="81">
        <v>1914.18</v>
      </c>
      <c r="G104" s="107">
        <f t="shared" si="2"/>
        <v>2.5758915044562163</v>
      </c>
      <c r="H104" s="109">
        <f t="shared" si="3"/>
        <v>8254.9387421043721</v>
      </c>
      <c r="I104" s="174"/>
      <c r="J104" s="174"/>
      <c r="K104" s="174"/>
      <c r="L104" s="174"/>
      <c r="M104" s="174"/>
    </row>
    <row r="105" spans="1:13" s="13" customFormat="1" ht="11.25" x14ac:dyDescent="0.2">
      <c r="A105" s="104">
        <v>94</v>
      </c>
      <c r="B105" s="36">
        <v>37530</v>
      </c>
      <c r="C105" s="37">
        <v>3933.6139081999995</v>
      </c>
      <c r="D105" s="168"/>
      <c r="E105" s="168"/>
      <c r="F105" s="81">
        <v>1939.26</v>
      </c>
      <c r="G105" s="107">
        <f t="shared" si="2"/>
        <v>2.5425780967998102</v>
      </c>
      <c r="H105" s="109">
        <f t="shared" si="3"/>
        <v>10001.520564256418</v>
      </c>
      <c r="I105" s="174"/>
      <c r="J105" s="174"/>
      <c r="K105" s="174"/>
      <c r="L105" s="174"/>
      <c r="M105" s="174"/>
    </row>
    <row r="106" spans="1:13" s="13" customFormat="1" ht="11.25" x14ac:dyDescent="0.2">
      <c r="A106" s="104">
        <v>95</v>
      </c>
      <c r="B106" s="36">
        <v>37561</v>
      </c>
      <c r="C106" s="37">
        <v>3544.9401159099998</v>
      </c>
      <c r="D106" s="168"/>
      <c r="E106" s="168"/>
      <c r="F106" s="81">
        <v>1997.83</v>
      </c>
      <c r="G106" s="107">
        <f t="shared" si="2"/>
        <v>2.468037821035824</v>
      </c>
      <c r="H106" s="109">
        <f t="shared" si="3"/>
        <v>8749.0462793729967</v>
      </c>
      <c r="I106" s="174"/>
      <c r="J106" s="174"/>
      <c r="K106" s="174"/>
      <c r="L106" s="174"/>
      <c r="M106" s="174"/>
    </row>
    <row r="107" spans="1:13" s="13" customFormat="1" ht="11.25" x14ac:dyDescent="0.2">
      <c r="A107" s="104">
        <v>96</v>
      </c>
      <c r="B107" s="38">
        <v>37591</v>
      </c>
      <c r="C107" s="39">
        <v>3276.8227903700003</v>
      </c>
      <c r="D107" s="168"/>
      <c r="E107" s="168"/>
      <c r="F107" s="81">
        <v>2039.78</v>
      </c>
      <c r="G107" s="107">
        <f t="shared" si="2"/>
        <v>2.4172802949337675</v>
      </c>
      <c r="H107" s="109">
        <f t="shared" si="3"/>
        <v>7920.9991611512851</v>
      </c>
      <c r="I107" s="174"/>
      <c r="J107" s="174"/>
      <c r="K107" s="174"/>
      <c r="L107" s="174"/>
      <c r="M107" s="174"/>
    </row>
    <row r="108" spans="1:13" s="13" customFormat="1" ht="11.25" x14ac:dyDescent="0.2">
      <c r="A108" s="104">
        <v>97</v>
      </c>
      <c r="B108" s="34">
        <v>37622</v>
      </c>
      <c r="C108" s="35">
        <v>3360.2956649299995</v>
      </c>
      <c r="D108" s="168"/>
      <c r="E108" s="168"/>
      <c r="F108" s="81">
        <v>2085.6799999999998</v>
      </c>
      <c r="G108" s="107">
        <f t="shared" si="2"/>
        <v>2.3640826972498181</v>
      </c>
      <c r="H108" s="109">
        <f t="shared" si="3"/>
        <v>7944.0168391045845</v>
      </c>
      <c r="I108" s="174"/>
      <c r="J108" s="174"/>
      <c r="K108" s="174"/>
      <c r="L108" s="174"/>
      <c r="M108" s="174"/>
    </row>
    <row r="109" spans="1:13" s="13" customFormat="1" ht="11.25" x14ac:dyDescent="0.2">
      <c r="A109" s="104">
        <v>98</v>
      </c>
      <c r="B109" s="36">
        <v>37653</v>
      </c>
      <c r="C109" s="37">
        <v>3196.5577241999995</v>
      </c>
      <c r="D109" s="168"/>
      <c r="E109" s="168"/>
      <c r="F109" s="81">
        <v>2118.4299999999998</v>
      </c>
      <c r="G109" s="107">
        <f t="shared" si="2"/>
        <v>2.3275350141378288</v>
      </c>
      <c r="H109" s="109">
        <f t="shared" si="3"/>
        <v>7440.1000277882313</v>
      </c>
      <c r="I109" s="174"/>
      <c r="J109" s="174"/>
      <c r="K109" s="174"/>
      <c r="L109" s="174"/>
      <c r="M109" s="174"/>
    </row>
    <row r="110" spans="1:13" s="13" customFormat="1" ht="11.25" x14ac:dyDescent="0.2">
      <c r="A110" s="104">
        <v>99</v>
      </c>
      <c r="B110" s="36">
        <v>37681</v>
      </c>
      <c r="C110" s="37">
        <v>3160.0108024000001</v>
      </c>
      <c r="D110" s="168"/>
      <c r="E110" s="168"/>
      <c r="F110" s="81">
        <v>2144.4899999999998</v>
      </c>
      <c r="G110" s="107">
        <f t="shared" si="2"/>
        <v>2.2992506376807542</v>
      </c>
      <c r="H110" s="109">
        <f t="shared" si="3"/>
        <v>7265.6568524962722</v>
      </c>
      <c r="I110" s="174"/>
      <c r="J110" s="174"/>
      <c r="K110" s="174"/>
      <c r="L110" s="174"/>
      <c r="M110" s="174"/>
    </row>
    <row r="111" spans="1:13" s="13" customFormat="1" ht="11.25" x14ac:dyDescent="0.2">
      <c r="A111" s="104">
        <v>100</v>
      </c>
      <c r="B111" s="36">
        <v>37712</v>
      </c>
      <c r="C111" s="37">
        <v>3215.30735538</v>
      </c>
      <c r="D111" s="168"/>
      <c r="E111" s="168"/>
      <c r="F111" s="81">
        <v>2165.29</v>
      </c>
      <c r="G111" s="107">
        <f t="shared" si="2"/>
        <v>2.2771637979208328</v>
      </c>
      <c r="H111" s="109">
        <f t="shared" si="3"/>
        <v>7321.78150885991</v>
      </c>
      <c r="I111" s="174"/>
      <c r="J111" s="174"/>
      <c r="K111" s="174"/>
      <c r="L111" s="174"/>
      <c r="M111" s="174"/>
    </row>
    <row r="112" spans="1:13" s="13" customFormat="1" ht="11.25" x14ac:dyDescent="0.2">
      <c r="A112" s="104">
        <v>101</v>
      </c>
      <c r="B112" s="36">
        <v>37742</v>
      </c>
      <c r="C112" s="37">
        <v>3098.9302210199999</v>
      </c>
      <c r="D112" s="168"/>
      <c r="E112" s="168"/>
      <c r="F112" s="81">
        <v>2178.5</v>
      </c>
      <c r="G112" s="107">
        <f t="shared" si="2"/>
        <v>2.2633555198531101</v>
      </c>
      <c r="H112" s="109">
        <f t="shared" si="3"/>
        <v>7013.9808213852357</v>
      </c>
      <c r="I112" s="174"/>
      <c r="J112" s="174"/>
      <c r="K112" s="174"/>
      <c r="L112" s="174"/>
      <c r="M112" s="174"/>
    </row>
    <row r="113" spans="1:13" s="13" customFormat="1" ht="11.25" x14ac:dyDescent="0.2">
      <c r="A113" s="104">
        <v>102</v>
      </c>
      <c r="B113" s="36">
        <v>37773</v>
      </c>
      <c r="C113" s="37">
        <v>3117.6823438400002</v>
      </c>
      <c r="D113" s="168"/>
      <c r="E113" s="168"/>
      <c r="F113" s="81">
        <v>2175.23</v>
      </c>
      <c r="G113" s="107">
        <f t="shared" si="2"/>
        <v>2.2667579980048087</v>
      </c>
      <c r="H113" s="109">
        <f t="shared" si="3"/>
        <v>7067.0313881376987</v>
      </c>
      <c r="I113" s="174"/>
      <c r="J113" s="174"/>
      <c r="K113" s="174"/>
      <c r="L113" s="174"/>
      <c r="M113" s="174"/>
    </row>
    <row r="114" spans="1:13" s="13" customFormat="1" ht="11.25" x14ac:dyDescent="0.2">
      <c r="A114" s="104">
        <v>103</v>
      </c>
      <c r="B114" s="36">
        <v>37803</v>
      </c>
      <c r="C114" s="37">
        <v>3196.87578196</v>
      </c>
      <c r="D114" s="168"/>
      <c r="E114" s="168"/>
      <c r="F114" s="81">
        <v>2179.58</v>
      </c>
      <c r="G114" s="107">
        <f t="shared" si="2"/>
        <v>2.2622340083869372</v>
      </c>
      <c r="H114" s="109">
        <f t="shared" si="3"/>
        <v>7232.0811145384951</v>
      </c>
      <c r="I114" s="174"/>
      <c r="J114" s="174"/>
      <c r="K114" s="174"/>
      <c r="L114" s="174"/>
      <c r="M114" s="174"/>
    </row>
    <row r="115" spans="1:13" s="13" customFormat="1" ht="11.25" x14ac:dyDescent="0.2">
      <c r="A115" s="104">
        <v>104</v>
      </c>
      <c r="B115" s="36">
        <v>37834</v>
      </c>
      <c r="C115" s="37">
        <v>3159.7282124099997</v>
      </c>
      <c r="D115" s="168"/>
      <c r="E115" s="168"/>
      <c r="F115" s="81">
        <v>2186.9899999999998</v>
      </c>
      <c r="G115" s="107">
        <f t="shared" si="2"/>
        <v>2.254569065244926</v>
      </c>
      <c r="H115" s="109">
        <f t="shared" si="3"/>
        <v>7123.8254822812341</v>
      </c>
      <c r="I115" s="174"/>
      <c r="J115" s="174"/>
      <c r="K115" s="174"/>
      <c r="L115" s="174"/>
      <c r="M115" s="174"/>
    </row>
    <row r="116" spans="1:13" s="13" customFormat="1" ht="11.25" x14ac:dyDescent="0.2">
      <c r="A116" s="104">
        <v>105</v>
      </c>
      <c r="B116" s="36">
        <v>37865</v>
      </c>
      <c r="C116" s="37">
        <v>3340.8865506299994</v>
      </c>
      <c r="D116" s="168"/>
      <c r="E116" s="168"/>
      <c r="F116" s="81">
        <v>2204.0500000000002</v>
      </c>
      <c r="G116" s="107">
        <f t="shared" si="2"/>
        <v>2.2371180327125066</v>
      </c>
      <c r="H116" s="109">
        <f t="shared" si="3"/>
        <v>7473.9575476610562</v>
      </c>
      <c r="I116" s="174"/>
      <c r="J116" s="174"/>
      <c r="K116" s="174"/>
      <c r="L116" s="174"/>
      <c r="M116" s="174"/>
    </row>
    <row r="117" spans="1:13" s="13" customFormat="1" ht="11.25" x14ac:dyDescent="0.2">
      <c r="A117" s="104">
        <v>106</v>
      </c>
      <c r="B117" s="36">
        <v>37895</v>
      </c>
      <c r="C117" s="37">
        <v>3423.2178171800001</v>
      </c>
      <c r="D117" s="168"/>
      <c r="E117" s="168"/>
      <c r="F117" s="81">
        <v>2210.44</v>
      </c>
      <c r="G117" s="107">
        <f t="shared" si="2"/>
        <v>2.2306509111308155</v>
      </c>
      <c r="H117" s="109">
        <f t="shared" si="3"/>
        <v>7636.0039428918089</v>
      </c>
      <c r="I117" s="174"/>
      <c r="J117" s="174"/>
      <c r="K117" s="174"/>
      <c r="L117" s="174"/>
      <c r="M117" s="174"/>
    </row>
    <row r="118" spans="1:13" s="13" customFormat="1" ht="11.25" x14ac:dyDescent="0.2">
      <c r="A118" s="104">
        <v>107</v>
      </c>
      <c r="B118" s="36">
        <v>37926</v>
      </c>
      <c r="C118" s="37">
        <v>3484.6806393400002</v>
      </c>
      <c r="D118" s="168"/>
      <c r="E118" s="168"/>
      <c r="F118" s="81">
        <v>2217.96</v>
      </c>
      <c r="G118" s="107">
        <f t="shared" si="2"/>
        <v>2.2230878825587479</v>
      </c>
      <c r="H118" s="109">
        <f t="shared" si="3"/>
        <v>7746.7513039038249</v>
      </c>
      <c r="I118" s="174"/>
      <c r="J118" s="174"/>
      <c r="K118" s="174"/>
      <c r="L118" s="174"/>
      <c r="M118" s="174"/>
    </row>
    <row r="119" spans="1:13" s="13" customFormat="1" ht="11.25" x14ac:dyDescent="0.2">
      <c r="A119" s="104">
        <v>108</v>
      </c>
      <c r="B119" s="38">
        <v>37956</v>
      </c>
      <c r="C119" s="39">
        <v>3989.4135649899999</v>
      </c>
      <c r="D119" s="168"/>
      <c r="E119" s="168"/>
      <c r="F119" s="81">
        <v>2229.4899999999998</v>
      </c>
      <c r="G119" s="107">
        <f t="shared" si="2"/>
        <v>2.2115909916617706</v>
      </c>
      <c r="H119" s="109">
        <f t="shared" si="3"/>
        <v>8822.9511023451541</v>
      </c>
      <c r="I119" s="174"/>
      <c r="J119" s="174"/>
      <c r="K119" s="174"/>
      <c r="L119" s="174"/>
      <c r="M119" s="174"/>
    </row>
    <row r="120" spans="1:13" s="13" customFormat="1" ht="11.25" x14ac:dyDescent="0.2">
      <c r="A120" s="104">
        <v>109</v>
      </c>
      <c r="B120" s="34">
        <v>37987</v>
      </c>
      <c r="C120" s="35">
        <v>3575.0946525500003</v>
      </c>
      <c r="D120" s="168"/>
      <c r="E120" s="168"/>
      <c r="F120" s="81">
        <v>2246.4299999999998</v>
      </c>
      <c r="G120" s="107">
        <f t="shared" si="2"/>
        <v>2.1949137075270544</v>
      </c>
      <c r="H120" s="109">
        <f t="shared" si="3"/>
        <v>7847.0242585886672</v>
      </c>
      <c r="I120" s="174"/>
      <c r="J120" s="174"/>
      <c r="K120" s="174"/>
      <c r="L120" s="174"/>
      <c r="M120" s="174"/>
    </row>
    <row r="121" spans="1:13" s="13" customFormat="1" ht="11.25" x14ac:dyDescent="0.2">
      <c r="A121" s="104">
        <v>110</v>
      </c>
      <c r="B121" s="36">
        <v>38018</v>
      </c>
      <c r="C121" s="37">
        <v>3262.9382461200003</v>
      </c>
      <c r="D121" s="168"/>
      <c r="E121" s="168"/>
      <c r="F121" s="81">
        <v>2260.13</v>
      </c>
      <c r="G121" s="107">
        <f t="shared" si="2"/>
        <v>2.181609022489857</v>
      </c>
      <c r="H121" s="109">
        <f t="shared" si="3"/>
        <v>7118.4555175626219</v>
      </c>
      <c r="I121" s="174"/>
      <c r="J121" s="174"/>
      <c r="K121" s="174"/>
      <c r="L121" s="174"/>
      <c r="M121" s="174"/>
    </row>
    <row r="122" spans="1:13" s="13" customFormat="1" ht="11.25" x14ac:dyDescent="0.2">
      <c r="A122" s="104">
        <v>111</v>
      </c>
      <c r="B122" s="36">
        <v>38047</v>
      </c>
      <c r="C122" s="37">
        <v>3469.3529220500004</v>
      </c>
      <c r="D122" s="168"/>
      <c r="E122" s="168"/>
      <c r="F122" s="81">
        <v>2270.75</v>
      </c>
      <c r="G122" s="107">
        <f t="shared" si="2"/>
        <v>2.1714059231531433</v>
      </c>
      <c r="H122" s="109">
        <f t="shared" si="3"/>
        <v>7533.3734844480359</v>
      </c>
      <c r="I122" s="174"/>
      <c r="J122" s="174"/>
      <c r="K122" s="174"/>
      <c r="L122" s="174"/>
      <c r="M122" s="174"/>
    </row>
    <row r="123" spans="1:13" s="13" customFormat="1" ht="11.25" x14ac:dyDescent="0.2">
      <c r="A123" s="104">
        <v>112</v>
      </c>
      <c r="B123" s="36">
        <v>38078</v>
      </c>
      <c r="C123" s="37">
        <v>3656.9567683599998</v>
      </c>
      <c r="D123" s="168"/>
      <c r="E123" s="168"/>
      <c r="F123" s="81">
        <v>2279.15</v>
      </c>
      <c r="G123" s="107">
        <f t="shared" si="2"/>
        <v>2.1634030230568415</v>
      </c>
      <c r="H123" s="109">
        <f t="shared" si="3"/>
        <v>7911.4713278582012</v>
      </c>
      <c r="I123" s="174"/>
      <c r="J123" s="174"/>
      <c r="K123" s="174"/>
      <c r="L123" s="174"/>
      <c r="M123" s="174"/>
    </row>
    <row r="124" spans="1:13" s="13" customFormat="1" ht="11.25" x14ac:dyDescent="0.2">
      <c r="A124" s="104">
        <v>113</v>
      </c>
      <c r="B124" s="36">
        <v>38108</v>
      </c>
      <c r="C124" s="37">
        <v>3667.4396289800002</v>
      </c>
      <c r="D124" s="168"/>
      <c r="E124" s="168"/>
      <c r="F124" s="81">
        <v>2290.77</v>
      </c>
      <c r="G124" s="107">
        <f t="shared" si="2"/>
        <v>2.1524290958935208</v>
      </c>
      <c r="H124" s="109">
        <f t="shared" si="3"/>
        <v>7893.9037648494914</v>
      </c>
      <c r="I124" s="174"/>
      <c r="J124" s="174"/>
      <c r="K124" s="174"/>
      <c r="L124" s="174"/>
      <c r="M124" s="174"/>
    </row>
    <row r="125" spans="1:13" s="13" customFormat="1" ht="11.25" x14ac:dyDescent="0.2">
      <c r="A125" s="104">
        <v>114</v>
      </c>
      <c r="B125" s="36">
        <v>38139</v>
      </c>
      <c r="C125" s="37">
        <v>3831.5648213499994</v>
      </c>
      <c r="D125" s="168"/>
      <c r="E125" s="168"/>
      <c r="F125" s="81">
        <v>2307.0300000000002</v>
      </c>
      <c r="G125" s="107">
        <f t="shared" si="2"/>
        <v>2.1372587265878638</v>
      </c>
      <c r="H125" s="109">
        <f t="shared" si="3"/>
        <v>8189.0453509173558</v>
      </c>
      <c r="I125" s="174"/>
      <c r="J125" s="174"/>
      <c r="K125" s="174"/>
      <c r="L125" s="174"/>
      <c r="M125" s="174"/>
    </row>
    <row r="126" spans="1:13" s="13" customFormat="1" ht="11.25" x14ac:dyDescent="0.2">
      <c r="A126" s="104">
        <v>115</v>
      </c>
      <c r="B126" s="36">
        <v>38169</v>
      </c>
      <c r="C126" s="37">
        <v>3742.9504009499997</v>
      </c>
      <c r="D126" s="168"/>
      <c r="E126" s="168"/>
      <c r="F126" s="81">
        <v>2328.02</v>
      </c>
      <c r="G126" s="107">
        <f t="shared" si="2"/>
        <v>2.117988677073221</v>
      </c>
      <c r="H126" s="109">
        <f t="shared" si="3"/>
        <v>7927.5265680587718</v>
      </c>
      <c r="I126" s="174"/>
      <c r="J126" s="174"/>
      <c r="K126" s="174"/>
      <c r="L126" s="174"/>
      <c r="M126" s="174"/>
    </row>
    <row r="127" spans="1:13" s="13" customFormat="1" ht="11.25" x14ac:dyDescent="0.2">
      <c r="A127" s="104">
        <v>116</v>
      </c>
      <c r="B127" s="36">
        <v>38200</v>
      </c>
      <c r="C127" s="37">
        <v>3916.3349964600002</v>
      </c>
      <c r="D127" s="168"/>
      <c r="E127" s="168"/>
      <c r="F127" s="81">
        <v>2344.08</v>
      </c>
      <c r="G127" s="107">
        <f t="shared" si="2"/>
        <v>2.1034776970069284</v>
      </c>
      <c r="H127" s="109">
        <f t="shared" si="3"/>
        <v>8237.9233190613177</v>
      </c>
      <c r="I127" s="174"/>
      <c r="J127" s="174"/>
      <c r="K127" s="174"/>
      <c r="L127" s="174"/>
      <c r="M127" s="174"/>
    </row>
    <row r="128" spans="1:13" s="13" customFormat="1" ht="11.25" x14ac:dyDescent="0.2">
      <c r="A128" s="104">
        <v>117</v>
      </c>
      <c r="B128" s="36">
        <v>38231</v>
      </c>
      <c r="C128" s="37">
        <v>4041.5190273700005</v>
      </c>
      <c r="D128" s="168"/>
      <c r="E128" s="168"/>
      <c r="F128" s="81">
        <v>2351.8200000000002</v>
      </c>
      <c r="G128" s="107">
        <f t="shared" si="2"/>
        <v>2.0965550084615319</v>
      </c>
      <c r="H128" s="109">
        <f t="shared" si="3"/>
        <v>8473.2669586251541</v>
      </c>
      <c r="I128" s="174"/>
      <c r="J128" s="174"/>
      <c r="K128" s="174"/>
      <c r="L128" s="174"/>
      <c r="M128" s="174"/>
    </row>
    <row r="129" spans="1:13" s="13" customFormat="1" ht="11.25" x14ac:dyDescent="0.2">
      <c r="A129" s="104">
        <v>118</v>
      </c>
      <c r="B129" s="36">
        <v>38261</v>
      </c>
      <c r="C129" s="37">
        <v>4010.44360121</v>
      </c>
      <c r="D129" s="168"/>
      <c r="E129" s="168"/>
      <c r="F129" s="81">
        <v>2362.17</v>
      </c>
      <c r="G129" s="107">
        <f t="shared" si="2"/>
        <v>2.0873688176549527</v>
      </c>
      <c r="H129" s="109">
        <f t="shared" si="3"/>
        <v>8371.2749181295876</v>
      </c>
      <c r="I129" s="174"/>
      <c r="J129" s="174"/>
      <c r="K129" s="174"/>
      <c r="L129" s="174"/>
      <c r="M129" s="174"/>
    </row>
    <row r="130" spans="1:13" s="13" customFormat="1" ht="11.25" x14ac:dyDescent="0.2">
      <c r="A130" s="104">
        <v>119</v>
      </c>
      <c r="B130" s="36">
        <v>38292</v>
      </c>
      <c r="C130" s="37">
        <v>4129.9926760999997</v>
      </c>
      <c r="D130" s="168"/>
      <c r="E130" s="168"/>
      <c r="F130" s="81">
        <v>2378.4699999999998</v>
      </c>
      <c r="G130" s="107">
        <f t="shared" si="2"/>
        <v>2.0730637762931634</v>
      </c>
      <c r="H130" s="109">
        <f t="shared" si="3"/>
        <v>8561.7382131789727</v>
      </c>
      <c r="I130" s="174"/>
      <c r="J130" s="174"/>
      <c r="K130" s="174"/>
      <c r="L130" s="174"/>
      <c r="M130" s="174"/>
    </row>
    <row r="131" spans="1:13" s="13" customFormat="1" ht="11.25" x14ac:dyDescent="0.2">
      <c r="A131" s="104">
        <v>120</v>
      </c>
      <c r="B131" s="38">
        <v>38322</v>
      </c>
      <c r="C131" s="39">
        <v>4110.9883260399993</v>
      </c>
      <c r="D131" s="168"/>
      <c r="E131" s="168"/>
      <c r="F131" s="81">
        <v>2398.92</v>
      </c>
      <c r="G131" s="107">
        <f t="shared" si="2"/>
        <v>2.0553915928834643</v>
      </c>
      <c r="H131" s="109">
        <f t="shared" si="3"/>
        <v>8449.6908437846814</v>
      </c>
      <c r="I131" s="174"/>
      <c r="J131" s="174"/>
      <c r="K131" s="174"/>
      <c r="L131" s="174"/>
      <c r="M131" s="174"/>
    </row>
    <row r="132" spans="1:13" s="13" customFormat="1" ht="11.25" x14ac:dyDescent="0.2">
      <c r="A132" s="104">
        <v>121</v>
      </c>
      <c r="B132" s="34">
        <v>38353</v>
      </c>
      <c r="C132" s="35">
        <v>4208.8953191800001</v>
      </c>
      <c r="D132" s="168"/>
      <c r="E132" s="168"/>
      <c r="F132" s="81">
        <v>2412.83</v>
      </c>
      <c r="G132" s="107">
        <f t="shared" si="2"/>
        <v>2.0435422304928239</v>
      </c>
      <c r="H132" s="109">
        <f t="shared" si="3"/>
        <v>8601.0553284679027</v>
      </c>
      <c r="I132" s="174"/>
      <c r="J132" s="174"/>
      <c r="K132" s="174"/>
      <c r="L132" s="174"/>
      <c r="M132" s="174"/>
    </row>
    <row r="133" spans="1:13" s="13" customFormat="1" ht="11.25" x14ac:dyDescent="0.2">
      <c r="A133" s="104">
        <v>122</v>
      </c>
      <c r="B133" s="36">
        <v>38384</v>
      </c>
      <c r="C133" s="37">
        <v>3877.7236551000001</v>
      </c>
      <c r="D133" s="168"/>
      <c r="E133" s="168"/>
      <c r="F133" s="81">
        <v>2427.0700000000002</v>
      </c>
      <c r="G133" s="107">
        <f t="shared" si="2"/>
        <v>2.0315524480134481</v>
      </c>
      <c r="H133" s="109">
        <f t="shared" si="3"/>
        <v>7877.7989842380612</v>
      </c>
      <c r="I133" s="174"/>
      <c r="J133" s="174"/>
      <c r="K133" s="174"/>
      <c r="L133" s="174"/>
      <c r="M133" s="174"/>
    </row>
    <row r="134" spans="1:13" s="13" customFormat="1" ht="11.25" x14ac:dyDescent="0.2">
      <c r="A134" s="104">
        <v>123</v>
      </c>
      <c r="B134" s="36">
        <v>38412</v>
      </c>
      <c r="C134" s="37">
        <v>3987.7631904600003</v>
      </c>
      <c r="D134" s="168"/>
      <c r="E134" s="168"/>
      <c r="F134" s="81">
        <v>2441.87</v>
      </c>
      <c r="G134" s="107">
        <f t="shared" si="2"/>
        <v>2.0192393534463342</v>
      </c>
      <c r="H134" s="109">
        <f t="shared" si="3"/>
        <v>8052.2483664015417</v>
      </c>
      <c r="I134" s="174"/>
      <c r="J134" s="174"/>
      <c r="K134" s="174"/>
      <c r="L134" s="174"/>
      <c r="M134" s="174"/>
    </row>
    <row r="135" spans="1:13" s="13" customFormat="1" ht="11.25" x14ac:dyDescent="0.2">
      <c r="A135" s="104">
        <v>124</v>
      </c>
      <c r="B135" s="36">
        <v>38443</v>
      </c>
      <c r="C135" s="37">
        <v>4165.2360577700001</v>
      </c>
      <c r="D135" s="168"/>
      <c r="E135" s="168"/>
      <c r="F135" s="81">
        <v>2463.11</v>
      </c>
      <c r="G135" s="107">
        <f t="shared" si="2"/>
        <v>2.0018269586011179</v>
      </c>
      <c r="H135" s="109">
        <f t="shared" si="3"/>
        <v>8338.08182938143</v>
      </c>
      <c r="I135" s="174"/>
      <c r="J135" s="174"/>
      <c r="K135" s="174"/>
      <c r="L135" s="174"/>
      <c r="M135" s="174"/>
    </row>
    <row r="136" spans="1:13" s="13" customFormat="1" ht="11.25" x14ac:dyDescent="0.2">
      <c r="A136" s="104">
        <v>125</v>
      </c>
      <c r="B136" s="36">
        <v>38473</v>
      </c>
      <c r="C136" s="37">
        <v>4065.2090785100004</v>
      </c>
      <c r="D136" s="168"/>
      <c r="E136" s="168"/>
      <c r="F136" s="81">
        <v>2475.1799999999998</v>
      </c>
      <c r="G136" s="107">
        <f t="shared" si="2"/>
        <v>1.9920652235392984</v>
      </c>
      <c r="H136" s="109">
        <f t="shared" si="3"/>
        <v>8098.1616317160087</v>
      </c>
      <c r="I136" s="174"/>
      <c r="J136" s="174"/>
      <c r="K136" s="174"/>
      <c r="L136" s="174"/>
      <c r="M136" s="174"/>
    </row>
    <row r="137" spans="1:13" s="13" customFormat="1" ht="11.25" x14ac:dyDescent="0.2">
      <c r="A137" s="104">
        <v>126</v>
      </c>
      <c r="B137" s="36">
        <v>38504</v>
      </c>
      <c r="C137" s="37">
        <v>4129.9117145199998</v>
      </c>
      <c r="D137" s="168"/>
      <c r="E137" s="168"/>
      <c r="F137" s="81">
        <v>2474.6799999999998</v>
      </c>
      <c r="G137" s="107">
        <f t="shared" si="2"/>
        <v>1.9924677129972364</v>
      </c>
      <c r="H137" s="109">
        <f t="shared" si="3"/>
        <v>8228.7157487101595</v>
      </c>
      <c r="I137" s="174"/>
      <c r="J137" s="174"/>
      <c r="K137" s="174"/>
      <c r="L137" s="174"/>
      <c r="M137" s="174"/>
    </row>
    <row r="138" spans="1:13" s="13" customFormat="1" ht="11.25" x14ac:dyDescent="0.2">
      <c r="A138" s="104">
        <v>127</v>
      </c>
      <c r="B138" s="36">
        <v>38534</v>
      </c>
      <c r="C138" s="37">
        <v>4103.8061905300001</v>
      </c>
      <c r="D138" s="168"/>
      <c r="E138" s="168"/>
      <c r="F138" s="81">
        <v>2480.87</v>
      </c>
      <c r="G138" s="107">
        <f t="shared" si="2"/>
        <v>1.9874963218548334</v>
      </c>
      <c r="H138" s="109">
        <f t="shared" si="3"/>
        <v>8156.2997092834712</v>
      </c>
      <c r="I138" s="174"/>
      <c r="J138" s="174"/>
      <c r="K138" s="174"/>
      <c r="L138" s="174"/>
      <c r="M138" s="174"/>
    </row>
    <row r="139" spans="1:13" s="13" customFormat="1" ht="11.25" x14ac:dyDescent="0.2">
      <c r="A139" s="104">
        <v>128</v>
      </c>
      <c r="B139" s="36">
        <v>38565</v>
      </c>
      <c r="C139" s="37">
        <v>4157.0969005899997</v>
      </c>
      <c r="D139" s="168"/>
      <c r="E139" s="168"/>
      <c r="F139" s="81">
        <v>2485.09</v>
      </c>
      <c r="G139" s="107">
        <f t="shared" si="2"/>
        <v>1.9841212994297992</v>
      </c>
      <c r="H139" s="109">
        <f t="shared" si="3"/>
        <v>8248.1845042542209</v>
      </c>
      <c r="I139" s="174"/>
      <c r="J139" s="174"/>
      <c r="K139" s="174"/>
      <c r="L139" s="174"/>
      <c r="M139" s="174"/>
    </row>
    <row r="140" spans="1:13" s="13" customFormat="1" ht="11.25" x14ac:dyDescent="0.2">
      <c r="A140" s="104">
        <v>129</v>
      </c>
      <c r="B140" s="36">
        <v>38596</v>
      </c>
      <c r="C140" s="37">
        <v>4308.0148950699995</v>
      </c>
      <c r="D140" s="168"/>
      <c r="E140" s="168"/>
      <c r="F140" s="81">
        <v>2493.79</v>
      </c>
      <c r="G140" s="107">
        <f t="shared" ref="G140:G203" si="4">$G$9/F140</f>
        <v>1.9771993632182343</v>
      </c>
      <c r="H140" s="109">
        <f t="shared" ref="H140:H203" si="5">C140*G140</f>
        <v>8517.8043072670716</v>
      </c>
      <c r="I140" s="174"/>
      <c r="J140" s="174"/>
      <c r="K140" s="174"/>
      <c r="L140" s="174"/>
      <c r="M140" s="174"/>
    </row>
    <row r="141" spans="1:13" s="13" customFormat="1" ht="11.25" x14ac:dyDescent="0.2">
      <c r="A141" s="104">
        <v>130</v>
      </c>
      <c r="B141" s="36">
        <v>38626</v>
      </c>
      <c r="C141" s="37">
        <v>4337.2262254899997</v>
      </c>
      <c r="D141" s="168"/>
      <c r="E141" s="168"/>
      <c r="F141" s="81">
        <v>2512.4899999999998</v>
      </c>
      <c r="G141" s="107">
        <f t="shared" si="4"/>
        <v>1.9624834327698819</v>
      </c>
      <c r="H141" s="109">
        <f t="shared" si="5"/>
        <v>8511.7346116991721</v>
      </c>
      <c r="I141" s="174"/>
      <c r="J141" s="174"/>
      <c r="K141" s="174"/>
      <c r="L141" s="174"/>
      <c r="M141" s="174"/>
    </row>
    <row r="142" spans="1:13" s="13" customFormat="1" ht="11.25" x14ac:dyDescent="0.2">
      <c r="A142" s="104">
        <v>131</v>
      </c>
      <c r="B142" s="36">
        <v>38657</v>
      </c>
      <c r="C142" s="37">
        <v>4367.0024213599991</v>
      </c>
      <c r="D142" s="168"/>
      <c r="E142" s="168"/>
      <c r="F142" s="81">
        <v>2526.31</v>
      </c>
      <c r="G142" s="107">
        <f t="shared" si="4"/>
        <v>1.9517478060887223</v>
      </c>
      <c r="H142" s="109">
        <f t="shared" si="5"/>
        <v>8523.2873950735157</v>
      </c>
      <c r="I142" s="174"/>
      <c r="J142" s="174"/>
      <c r="K142" s="174"/>
      <c r="L142" s="174"/>
      <c r="M142" s="174"/>
    </row>
    <row r="143" spans="1:13" s="13" customFormat="1" ht="11.25" x14ac:dyDescent="0.2">
      <c r="A143" s="104">
        <v>132</v>
      </c>
      <c r="B143" s="38">
        <v>38687</v>
      </c>
      <c r="C143" s="39">
        <v>4540.3545242199998</v>
      </c>
      <c r="D143" s="168"/>
      <c r="E143" s="168"/>
      <c r="F143" s="81">
        <v>2535.4</v>
      </c>
      <c r="G143" s="107">
        <f t="shared" si="4"/>
        <v>1.9447503352528202</v>
      </c>
      <c r="H143" s="109">
        <f t="shared" si="5"/>
        <v>8829.8559831435032</v>
      </c>
      <c r="I143" s="174"/>
      <c r="J143" s="174"/>
      <c r="K143" s="174"/>
      <c r="L143" s="174"/>
      <c r="M143" s="174"/>
    </row>
    <row r="144" spans="1:13" s="13" customFormat="1" ht="11.25" x14ac:dyDescent="0.2">
      <c r="A144" s="104">
        <v>133</v>
      </c>
      <c r="B144" s="34">
        <v>38718</v>
      </c>
      <c r="C144" s="35">
        <v>4500.8554451499995</v>
      </c>
      <c r="D144" s="168"/>
      <c r="E144" s="168"/>
      <c r="F144" s="81">
        <v>2550.36</v>
      </c>
      <c r="G144" s="107">
        <f t="shared" si="4"/>
        <v>1.933342743769507</v>
      </c>
      <c r="H144" s="109">
        <f t="shared" si="5"/>
        <v>8701.696215636226</v>
      </c>
      <c r="I144" s="174"/>
      <c r="J144" s="174"/>
      <c r="K144" s="174"/>
      <c r="L144" s="174"/>
      <c r="M144" s="174"/>
    </row>
    <row r="145" spans="1:13" s="13" customFormat="1" ht="11.25" x14ac:dyDescent="0.2">
      <c r="A145" s="104">
        <v>134</v>
      </c>
      <c r="B145" s="36">
        <v>38749</v>
      </c>
      <c r="C145" s="37">
        <v>3695.2263159499994</v>
      </c>
      <c r="D145" s="168"/>
      <c r="E145" s="168"/>
      <c r="F145" s="81">
        <v>2560.8200000000002</v>
      </c>
      <c r="G145" s="107">
        <f t="shared" si="4"/>
        <v>1.9254457556563913</v>
      </c>
      <c r="H145" s="109">
        <f t="shared" si="5"/>
        <v>7114.95782623573</v>
      </c>
      <c r="I145" s="174"/>
      <c r="J145" s="174"/>
      <c r="K145" s="174"/>
      <c r="L145" s="174"/>
      <c r="M145" s="174"/>
    </row>
    <row r="146" spans="1:13" s="13" customFormat="1" ht="11.25" x14ac:dyDescent="0.2">
      <c r="A146" s="104">
        <v>135</v>
      </c>
      <c r="B146" s="36">
        <v>38777</v>
      </c>
      <c r="C146" s="37">
        <v>4782.9068346400009</v>
      </c>
      <c r="D146" s="168"/>
      <c r="E146" s="168"/>
      <c r="F146" s="81">
        <v>2571.83</v>
      </c>
      <c r="G146" s="107">
        <f t="shared" si="4"/>
        <v>1.9172029255432903</v>
      </c>
      <c r="H146" s="109">
        <f t="shared" si="5"/>
        <v>9169.802975972807</v>
      </c>
      <c r="I146" s="174"/>
      <c r="J146" s="174"/>
      <c r="K146" s="174"/>
      <c r="L146" s="174"/>
      <c r="M146" s="174"/>
    </row>
    <row r="147" spans="1:13" s="13" customFormat="1" ht="11.25" x14ac:dyDescent="0.2">
      <c r="A147" s="104">
        <v>136</v>
      </c>
      <c r="B147" s="36">
        <v>38808</v>
      </c>
      <c r="C147" s="37">
        <v>4438.7850489700004</v>
      </c>
      <c r="D147" s="168"/>
      <c r="E147" s="168"/>
      <c r="F147" s="81">
        <v>2577.23</v>
      </c>
      <c r="G147" s="107">
        <f t="shared" si="4"/>
        <v>1.9131858623405751</v>
      </c>
      <c r="H147" s="109">
        <f t="shared" si="5"/>
        <v>8492.2208016581226</v>
      </c>
      <c r="I147" s="174"/>
      <c r="J147" s="174"/>
      <c r="K147" s="174"/>
      <c r="L147" s="174"/>
      <c r="M147" s="174"/>
    </row>
    <row r="148" spans="1:13" s="13" customFormat="1" ht="11.25" x14ac:dyDescent="0.2">
      <c r="A148" s="104">
        <v>137</v>
      </c>
      <c r="B148" s="36">
        <v>38838</v>
      </c>
      <c r="C148" s="37">
        <v>4527.0371980600003</v>
      </c>
      <c r="D148" s="168"/>
      <c r="E148" s="168"/>
      <c r="F148" s="81">
        <v>2579.81</v>
      </c>
      <c r="G148" s="107">
        <f t="shared" si="4"/>
        <v>1.9112725355743254</v>
      </c>
      <c r="H148" s="109">
        <f t="shared" si="5"/>
        <v>8652.4018641754265</v>
      </c>
      <c r="I148" s="174"/>
      <c r="J148" s="174"/>
      <c r="K148" s="174"/>
      <c r="L148" s="174"/>
      <c r="M148" s="174"/>
    </row>
    <row r="149" spans="1:13" s="13" customFormat="1" ht="11.25" x14ac:dyDescent="0.2">
      <c r="A149" s="104">
        <v>138</v>
      </c>
      <c r="B149" s="36">
        <v>38869</v>
      </c>
      <c r="C149" s="37">
        <v>4516.9931175000002</v>
      </c>
      <c r="D149" s="168"/>
      <c r="E149" s="168"/>
      <c r="F149" s="81">
        <v>2574.39</v>
      </c>
      <c r="G149" s="107">
        <f t="shared" si="4"/>
        <v>1.9152964391564606</v>
      </c>
      <c r="H149" s="109">
        <f t="shared" si="5"/>
        <v>8651.3808336419897</v>
      </c>
      <c r="I149" s="174"/>
      <c r="J149" s="174"/>
      <c r="K149" s="174"/>
      <c r="L149" s="174"/>
      <c r="M149" s="174"/>
    </row>
    <row r="150" spans="1:13" s="13" customFormat="1" ht="11.25" x14ac:dyDescent="0.2">
      <c r="A150" s="104">
        <v>139</v>
      </c>
      <c r="B150" s="36">
        <v>38899</v>
      </c>
      <c r="C150" s="37">
        <v>4389.3107885200006</v>
      </c>
      <c r="D150" s="168"/>
      <c r="E150" s="168"/>
      <c r="F150" s="81">
        <v>2579.2800000000002</v>
      </c>
      <c r="G150" s="107">
        <f t="shared" si="4"/>
        <v>1.9116652709283211</v>
      </c>
      <c r="H150" s="109">
        <f t="shared" si="5"/>
        <v>8390.8929977246898</v>
      </c>
      <c r="I150" s="174"/>
      <c r="J150" s="174"/>
      <c r="K150" s="174"/>
      <c r="L150" s="174"/>
      <c r="M150" s="174"/>
    </row>
    <row r="151" spans="1:13" s="13" customFormat="1" ht="11.25" x14ac:dyDescent="0.2">
      <c r="A151" s="104">
        <v>140</v>
      </c>
      <c r="B151" s="36">
        <v>38930</v>
      </c>
      <c r="C151" s="37">
        <v>4500.3999175200006</v>
      </c>
      <c r="D151" s="168"/>
      <c r="E151" s="168"/>
      <c r="F151" s="81">
        <v>2580.5700000000002</v>
      </c>
      <c r="G151" s="107">
        <f t="shared" si="4"/>
        <v>1.9107096494185394</v>
      </c>
      <c r="H151" s="109">
        <f t="shared" si="5"/>
        <v>8598.9575486478643</v>
      </c>
      <c r="I151" s="174"/>
      <c r="J151" s="174"/>
      <c r="K151" s="174"/>
      <c r="L151" s="174"/>
      <c r="M151" s="174"/>
    </row>
    <row r="152" spans="1:13" s="13" customFormat="1" ht="11.25" x14ac:dyDescent="0.2">
      <c r="A152" s="104">
        <v>141</v>
      </c>
      <c r="B152" s="36">
        <v>38961</v>
      </c>
      <c r="C152" s="37">
        <v>4669.9492686999993</v>
      </c>
      <c r="D152" s="168"/>
      <c r="E152" s="168"/>
      <c r="F152" s="81">
        <v>2585.9899999999998</v>
      </c>
      <c r="G152" s="107">
        <f t="shared" si="4"/>
        <v>1.906704975657292</v>
      </c>
      <c r="H152" s="109">
        <f t="shared" si="5"/>
        <v>8904.215506697421</v>
      </c>
      <c r="I152" s="174"/>
      <c r="J152" s="174"/>
      <c r="K152" s="174"/>
      <c r="L152" s="174"/>
      <c r="M152" s="174"/>
    </row>
    <row r="153" spans="1:13" s="13" customFormat="1" ht="11.25" x14ac:dyDescent="0.2">
      <c r="A153" s="104">
        <v>142</v>
      </c>
      <c r="B153" s="36">
        <v>38991</v>
      </c>
      <c r="C153" s="37">
        <v>5142.9538170200003</v>
      </c>
      <c r="D153" s="168"/>
      <c r="E153" s="168"/>
      <c r="F153" s="81">
        <v>2594.52</v>
      </c>
      <c r="G153" s="107">
        <f t="shared" si="4"/>
        <v>1.9004363042104129</v>
      </c>
      <c r="H153" s="109">
        <f t="shared" si="5"/>
        <v>9773.8561447423253</v>
      </c>
      <c r="I153" s="174"/>
      <c r="J153" s="174"/>
      <c r="K153" s="174"/>
      <c r="L153" s="174"/>
      <c r="M153" s="174"/>
    </row>
    <row r="154" spans="1:13" s="13" customFormat="1" ht="11.25" x14ac:dyDescent="0.2">
      <c r="A154" s="104">
        <v>143</v>
      </c>
      <c r="B154" s="36">
        <v>39022</v>
      </c>
      <c r="C154" s="37">
        <v>5576.91809208</v>
      </c>
      <c r="D154" s="168"/>
      <c r="E154" s="168"/>
      <c r="F154" s="81">
        <v>2602.56</v>
      </c>
      <c r="G154" s="107">
        <f t="shared" si="4"/>
        <v>1.8945653510389771</v>
      </c>
      <c r="H154" s="109">
        <f t="shared" si="5"/>
        <v>10565.835782837168</v>
      </c>
      <c r="I154" s="174"/>
      <c r="J154" s="174"/>
      <c r="K154" s="174"/>
      <c r="L154" s="174"/>
      <c r="M154" s="174"/>
    </row>
    <row r="155" spans="1:13" s="13" customFormat="1" ht="11.25" x14ac:dyDescent="0.2">
      <c r="A155" s="104">
        <v>144</v>
      </c>
      <c r="B155" s="38">
        <v>39052</v>
      </c>
      <c r="C155" s="39">
        <v>5088.5930617200002</v>
      </c>
      <c r="D155" s="168"/>
      <c r="E155" s="168"/>
      <c r="F155" s="81">
        <v>2615.0500000000002</v>
      </c>
      <c r="G155" s="107">
        <f t="shared" si="4"/>
        <v>1.885516529320663</v>
      </c>
      <c r="H155" s="109">
        <f t="shared" si="5"/>
        <v>9594.6263288595019</v>
      </c>
      <c r="I155" s="174"/>
      <c r="J155" s="174"/>
      <c r="K155" s="174"/>
      <c r="L155" s="174"/>
      <c r="M155" s="174"/>
    </row>
    <row r="156" spans="1:13" s="13" customFormat="1" ht="11.25" x14ac:dyDescent="0.2">
      <c r="A156" s="104">
        <v>145</v>
      </c>
      <c r="B156" s="34">
        <v>39083</v>
      </c>
      <c r="C156" s="35">
        <v>4980.5975297300001</v>
      </c>
      <c r="D156" s="168"/>
      <c r="E156" s="168"/>
      <c r="F156" s="81">
        <v>2626.56</v>
      </c>
      <c r="G156" s="107">
        <f t="shared" si="4"/>
        <v>1.8772538986354776</v>
      </c>
      <c r="H156" s="109">
        <f t="shared" si="5"/>
        <v>9349.8461302198721</v>
      </c>
      <c r="I156" s="174"/>
      <c r="J156" s="174"/>
      <c r="K156" s="174"/>
      <c r="L156" s="174"/>
      <c r="M156" s="174"/>
    </row>
    <row r="157" spans="1:13" s="13" customFormat="1" ht="11.25" x14ac:dyDescent="0.2">
      <c r="A157" s="104">
        <v>146</v>
      </c>
      <c r="B157" s="36">
        <v>39114</v>
      </c>
      <c r="C157" s="37">
        <v>4689.4892716999993</v>
      </c>
      <c r="D157" s="168"/>
      <c r="E157" s="168"/>
      <c r="F157" s="81">
        <v>2638.12</v>
      </c>
      <c r="G157" s="107">
        <f t="shared" si="4"/>
        <v>1.8690279441420408</v>
      </c>
      <c r="H157" s="109">
        <f t="shared" si="5"/>
        <v>8764.786492561605</v>
      </c>
      <c r="I157" s="174"/>
      <c r="J157" s="174"/>
      <c r="K157" s="174"/>
      <c r="L157" s="174"/>
      <c r="M157" s="174"/>
    </row>
    <row r="158" spans="1:13" s="13" customFormat="1" ht="11.25" x14ac:dyDescent="0.2">
      <c r="A158" s="104">
        <v>147</v>
      </c>
      <c r="B158" s="36">
        <v>39142</v>
      </c>
      <c r="C158" s="37">
        <v>4610.9788273599997</v>
      </c>
      <c r="D158" s="168"/>
      <c r="E158" s="168"/>
      <c r="F158" s="81">
        <v>2647.88</v>
      </c>
      <c r="G158" s="107">
        <f t="shared" si="4"/>
        <v>1.862138767617868</v>
      </c>
      <c r="H158" s="109">
        <f t="shared" si="5"/>
        <v>8586.2824310922315</v>
      </c>
      <c r="I158" s="174"/>
      <c r="J158" s="174"/>
      <c r="K158" s="174"/>
      <c r="L158" s="174"/>
      <c r="M158" s="174"/>
    </row>
    <row r="159" spans="1:13" s="13" customFormat="1" ht="11.25" x14ac:dyDescent="0.2">
      <c r="A159" s="104">
        <v>148</v>
      </c>
      <c r="B159" s="36">
        <v>39173</v>
      </c>
      <c r="C159" s="37">
        <v>4909.1666248599995</v>
      </c>
      <c r="D159" s="168"/>
      <c r="E159" s="168"/>
      <c r="F159" s="81">
        <v>2654.5</v>
      </c>
      <c r="G159" s="107">
        <f t="shared" si="4"/>
        <v>1.8574948201167829</v>
      </c>
      <c r="H159" s="109">
        <f t="shared" si="5"/>
        <v>9118.7515767676396</v>
      </c>
      <c r="I159" s="174"/>
      <c r="J159" s="174"/>
      <c r="K159" s="174"/>
      <c r="L159" s="174"/>
      <c r="M159" s="174"/>
    </row>
    <row r="160" spans="1:13" s="13" customFormat="1" ht="11.25" x14ac:dyDescent="0.2">
      <c r="A160" s="104">
        <v>149</v>
      </c>
      <c r="B160" s="36">
        <v>39203</v>
      </c>
      <c r="C160" s="37">
        <v>5092.6433280000001</v>
      </c>
      <c r="D160" s="168"/>
      <c r="E160" s="168"/>
      <c r="F160" s="81">
        <v>2661.93</v>
      </c>
      <c r="G160" s="107">
        <f t="shared" si="4"/>
        <v>1.8523101659322374</v>
      </c>
      <c r="H160" s="109">
        <f t="shared" si="5"/>
        <v>9433.1550079213812</v>
      </c>
      <c r="I160" s="174"/>
      <c r="J160" s="174"/>
      <c r="K160" s="174"/>
      <c r="L160" s="174"/>
      <c r="M160" s="174"/>
    </row>
    <row r="161" spans="1:13" s="13" customFormat="1" ht="11.25" x14ac:dyDescent="0.2">
      <c r="A161" s="104">
        <v>150</v>
      </c>
      <c r="B161" s="36">
        <v>39234</v>
      </c>
      <c r="C161" s="37">
        <v>5037.8117803900004</v>
      </c>
      <c r="D161" s="168"/>
      <c r="E161" s="168"/>
      <c r="F161" s="81">
        <v>2669.38</v>
      </c>
      <c r="G161" s="107">
        <f t="shared" si="4"/>
        <v>1.84714053450614</v>
      </c>
      <c r="H161" s="109">
        <f t="shared" si="5"/>
        <v>9305.5463447709135</v>
      </c>
      <c r="I161" s="174"/>
      <c r="J161" s="174"/>
      <c r="K161" s="174"/>
      <c r="L161" s="174"/>
      <c r="M161" s="174"/>
    </row>
    <row r="162" spans="1:13" s="13" customFormat="1" ht="11.25" x14ac:dyDescent="0.2">
      <c r="A162" s="104">
        <v>151</v>
      </c>
      <c r="B162" s="36">
        <v>39264</v>
      </c>
      <c r="C162" s="37">
        <v>5114.8983920700002</v>
      </c>
      <c r="D162" s="168"/>
      <c r="E162" s="168"/>
      <c r="F162" s="81">
        <v>2675.79</v>
      </c>
      <c r="G162" s="107">
        <f t="shared" si="4"/>
        <v>1.8427156092219494</v>
      </c>
      <c r="H162" s="109">
        <f t="shared" si="5"/>
        <v>9425.3031066516396</v>
      </c>
      <c r="I162" s="174"/>
      <c r="J162" s="174"/>
      <c r="K162" s="174"/>
      <c r="L162" s="174"/>
      <c r="M162" s="174"/>
    </row>
    <row r="163" spans="1:13" s="13" customFormat="1" ht="11.25" x14ac:dyDescent="0.2">
      <c r="A163" s="104">
        <v>152</v>
      </c>
      <c r="B163" s="36">
        <v>39295</v>
      </c>
      <c r="C163" s="37">
        <v>5234.57447916</v>
      </c>
      <c r="D163" s="168"/>
      <c r="E163" s="168"/>
      <c r="F163" s="81">
        <v>2688.37</v>
      </c>
      <c r="G163" s="107">
        <f t="shared" si="4"/>
        <v>1.8340927774078719</v>
      </c>
      <c r="H163" s="109">
        <f t="shared" si="5"/>
        <v>9600.6952450309291</v>
      </c>
      <c r="I163" s="174"/>
      <c r="J163" s="174"/>
      <c r="K163" s="174"/>
      <c r="L163" s="174"/>
      <c r="M163" s="174"/>
    </row>
    <row r="164" spans="1:13" s="13" customFormat="1" ht="11.25" x14ac:dyDescent="0.2">
      <c r="A164" s="104">
        <v>153</v>
      </c>
      <c r="B164" s="36">
        <v>39326</v>
      </c>
      <c r="C164" s="37">
        <v>5780.8329740699992</v>
      </c>
      <c r="D164" s="168"/>
      <c r="E164" s="168"/>
      <c r="F164" s="81">
        <v>2693.21</v>
      </c>
      <c r="G164" s="107">
        <f t="shared" si="4"/>
        <v>1.830796707274962</v>
      </c>
      <c r="H164" s="109">
        <f t="shared" si="5"/>
        <v>10583.529974233881</v>
      </c>
      <c r="I164" s="174"/>
      <c r="J164" s="174"/>
      <c r="K164" s="174"/>
      <c r="L164" s="174"/>
      <c r="M164" s="174"/>
    </row>
    <row r="165" spans="1:13" s="13" customFormat="1" ht="11.25" x14ac:dyDescent="0.2">
      <c r="A165" s="104">
        <v>154</v>
      </c>
      <c r="B165" s="36">
        <v>39356</v>
      </c>
      <c r="C165" s="37">
        <v>5499.8807002499998</v>
      </c>
      <c r="D165" s="168"/>
      <c r="E165" s="168"/>
      <c r="F165" s="81">
        <v>2701.29</v>
      </c>
      <c r="G165" s="107">
        <f t="shared" si="4"/>
        <v>1.8253204950227484</v>
      </c>
      <c r="H165" s="109">
        <f t="shared" si="5"/>
        <v>10039.04496234639</v>
      </c>
      <c r="I165" s="174"/>
      <c r="J165" s="174"/>
      <c r="K165" s="174"/>
      <c r="L165" s="174"/>
      <c r="M165" s="174"/>
    </row>
    <row r="166" spans="1:13" s="13" customFormat="1" ht="11.25" x14ac:dyDescent="0.2">
      <c r="A166" s="104">
        <v>155</v>
      </c>
      <c r="B166" s="36">
        <v>39387</v>
      </c>
      <c r="C166" s="37">
        <v>5588.6449702199998</v>
      </c>
      <c r="D166" s="168"/>
      <c r="E166" s="168"/>
      <c r="F166" s="81">
        <v>2711.55</v>
      </c>
      <c r="G166" s="107">
        <f t="shared" si="4"/>
        <v>1.818413822352529</v>
      </c>
      <c r="H166" s="109">
        <f t="shared" si="5"/>
        <v>10162.469262068986</v>
      </c>
      <c r="I166" s="174"/>
      <c r="J166" s="174"/>
      <c r="K166" s="174"/>
      <c r="L166" s="174"/>
      <c r="M166" s="174"/>
    </row>
    <row r="167" spans="1:13" s="13" customFormat="1" ht="11.25" x14ac:dyDescent="0.2">
      <c r="A167" s="104">
        <v>156</v>
      </c>
      <c r="B167" s="38">
        <v>39417</v>
      </c>
      <c r="C167" s="39">
        <v>5677.8325475299998</v>
      </c>
      <c r="D167" s="168"/>
      <c r="E167" s="168"/>
      <c r="F167" s="81">
        <v>2731.62</v>
      </c>
      <c r="G167" s="107">
        <f t="shared" si="4"/>
        <v>1.80505341152869</v>
      </c>
      <c r="H167" s="109">
        <f t="shared" si="5"/>
        <v>10248.791010007659</v>
      </c>
      <c r="I167" s="174"/>
      <c r="J167" s="174"/>
      <c r="K167" s="174"/>
      <c r="L167" s="174"/>
      <c r="M167" s="174"/>
    </row>
    <row r="168" spans="1:13" s="13" customFormat="1" ht="11.25" x14ac:dyDescent="0.2">
      <c r="A168" s="104">
        <v>157</v>
      </c>
      <c r="B168" s="34">
        <v>39448</v>
      </c>
      <c r="C168" s="35">
        <v>5935.2338614799992</v>
      </c>
      <c r="D168" s="168"/>
      <c r="E168" s="168"/>
      <c r="F168" s="81">
        <v>2746.37</v>
      </c>
      <c r="G168" s="107">
        <f t="shared" si="4"/>
        <v>1.7953589647425512</v>
      </c>
      <c r="H168" s="109">
        <f t="shared" si="5"/>
        <v>10655.875321051666</v>
      </c>
      <c r="I168" s="174"/>
      <c r="J168" s="174"/>
      <c r="K168" s="174"/>
      <c r="L168" s="174"/>
      <c r="M168" s="174"/>
    </row>
    <row r="169" spans="1:13" s="13" customFormat="1" ht="11.25" x14ac:dyDescent="0.2">
      <c r="A169" s="104">
        <v>158</v>
      </c>
      <c r="B169" s="36">
        <v>39479</v>
      </c>
      <c r="C169" s="37">
        <v>5487.65072194</v>
      </c>
      <c r="D169" s="168"/>
      <c r="E169" s="168"/>
      <c r="F169" s="81">
        <v>2759.83</v>
      </c>
      <c r="G169" s="107">
        <f t="shared" si="4"/>
        <v>1.7866027979984276</v>
      </c>
      <c r="H169" s="109">
        <f t="shared" si="5"/>
        <v>9804.2521342560958</v>
      </c>
      <c r="I169" s="174"/>
      <c r="J169" s="174"/>
      <c r="K169" s="174"/>
      <c r="L169" s="174"/>
      <c r="M169" s="174"/>
    </row>
    <row r="170" spans="1:13" s="13" customFormat="1" ht="11.25" x14ac:dyDescent="0.2">
      <c r="A170" s="104">
        <v>159</v>
      </c>
      <c r="B170" s="36">
        <v>39508</v>
      </c>
      <c r="C170" s="37">
        <v>5330.379703399999</v>
      </c>
      <c r="D170" s="168"/>
      <c r="E170" s="168"/>
      <c r="F170" s="81">
        <v>2773.08</v>
      </c>
      <c r="G170" s="107">
        <f t="shared" si="4"/>
        <v>1.7780662656684987</v>
      </c>
      <c r="H170" s="109">
        <f t="shared" si="5"/>
        <v>9477.7683338195966</v>
      </c>
      <c r="I170" s="174"/>
      <c r="J170" s="174"/>
      <c r="K170" s="174"/>
      <c r="L170" s="174"/>
      <c r="M170" s="174"/>
    </row>
    <row r="171" spans="1:13" s="13" customFormat="1" ht="11.25" x14ac:dyDescent="0.2">
      <c r="A171" s="104">
        <v>160</v>
      </c>
      <c r="B171" s="36">
        <v>39539</v>
      </c>
      <c r="C171" s="37">
        <v>5863.7182887299996</v>
      </c>
      <c r="D171" s="168"/>
      <c r="E171" s="168"/>
      <c r="F171" s="81">
        <v>2788.33</v>
      </c>
      <c r="G171" s="107">
        <f t="shared" si="4"/>
        <v>1.7683416238393592</v>
      </c>
      <c r="H171" s="109">
        <f t="shared" si="5"/>
        <v>10369.057120429356</v>
      </c>
      <c r="I171" s="174"/>
      <c r="J171" s="174"/>
      <c r="K171" s="174"/>
      <c r="L171" s="174"/>
      <c r="M171" s="174"/>
    </row>
    <row r="172" spans="1:13" s="13" customFormat="1" ht="11.25" x14ac:dyDescent="0.2">
      <c r="A172" s="104">
        <v>161</v>
      </c>
      <c r="B172" s="36">
        <v>39569</v>
      </c>
      <c r="C172" s="37">
        <v>6184.3762166900005</v>
      </c>
      <c r="D172" s="168"/>
      <c r="E172" s="168"/>
      <c r="F172" s="81">
        <v>2810.36</v>
      </c>
      <c r="G172" s="107">
        <f t="shared" si="4"/>
        <v>1.7544798531149035</v>
      </c>
      <c r="H172" s="109">
        <f t="shared" si="5"/>
        <v>10850.363476265575</v>
      </c>
      <c r="I172" s="174"/>
      <c r="J172" s="174"/>
      <c r="K172" s="174"/>
      <c r="L172" s="174"/>
      <c r="M172" s="174"/>
    </row>
    <row r="173" spans="1:13" s="13" customFormat="1" ht="11.25" x14ac:dyDescent="0.2">
      <c r="A173" s="104">
        <v>162</v>
      </c>
      <c r="B173" s="36">
        <v>39600</v>
      </c>
      <c r="C173" s="37">
        <v>6354.7982236600001</v>
      </c>
      <c r="D173" s="168"/>
      <c r="E173" s="168"/>
      <c r="F173" s="81">
        <v>2831.16</v>
      </c>
      <c r="G173" s="107">
        <f t="shared" si="4"/>
        <v>1.7415900196385936</v>
      </c>
      <c r="H173" s="109">
        <f t="shared" si="5"/>
        <v>11067.45316314332</v>
      </c>
      <c r="I173" s="174"/>
      <c r="J173" s="174"/>
      <c r="K173" s="174"/>
      <c r="L173" s="174"/>
      <c r="M173" s="174"/>
    </row>
    <row r="174" spans="1:13" s="13" customFormat="1" ht="11.25" x14ac:dyDescent="0.2">
      <c r="A174" s="104">
        <v>163</v>
      </c>
      <c r="B174" s="36">
        <v>39630</v>
      </c>
      <c r="C174" s="37">
        <v>6433.1493546299998</v>
      </c>
      <c r="D174" s="168"/>
      <c r="E174" s="168"/>
      <c r="F174" s="81">
        <v>2846.16</v>
      </c>
      <c r="G174" s="107">
        <f t="shared" si="4"/>
        <v>1.73241138938078</v>
      </c>
      <c r="H174" s="109">
        <f t="shared" si="5"/>
        <v>11144.861211548627</v>
      </c>
      <c r="I174" s="174"/>
      <c r="J174" s="174"/>
      <c r="K174" s="174"/>
      <c r="L174" s="174"/>
      <c r="M174" s="174"/>
    </row>
    <row r="175" spans="1:13" s="13" customFormat="1" ht="11.25" x14ac:dyDescent="0.2">
      <c r="A175" s="104">
        <v>164</v>
      </c>
      <c r="B175" s="36">
        <v>39661</v>
      </c>
      <c r="C175" s="37">
        <v>6512.2723814800001</v>
      </c>
      <c r="D175" s="168"/>
      <c r="E175" s="168"/>
      <c r="F175" s="81">
        <v>2854.13</v>
      </c>
      <c r="G175" s="107">
        <f t="shared" si="4"/>
        <v>1.7275737264945885</v>
      </c>
      <c r="H175" s="109">
        <f t="shared" si="5"/>
        <v>11250.430666021193</v>
      </c>
      <c r="I175" s="174"/>
      <c r="J175" s="174"/>
      <c r="K175" s="174"/>
      <c r="L175" s="174"/>
      <c r="M175" s="174"/>
    </row>
    <row r="176" spans="1:13" s="13" customFormat="1" ht="11.25" x14ac:dyDescent="0.2">
      <c r="A176" s="104">
        <v>165</v>
      </c>
      <c r="B176" s="36">
        <v>39692</v>
      </c>
      <c r="C176" s="37">
        <v>6844.8320206000017</v>
      </c>
      <c r="D176" s="168"/>
      <c r="E176" s="168"/>
      <c r="F176" s="81">
        <v>2861.55</v>
      </c>
      <c r="G176" s="107">
        <f t="shared" si="4"/>
        <v>1.7230941273086264</v>
      </c>
      <c r="H176" s="109">
        <f t="shared" si="5"/>
        <v>11794.289857109901</v>
      </c>
      <c r="I176" s="174"/>
      <c r="J176" s="174"/>
      <c r="K176" s="174"/>
      <c r="L176" s="174"/>
      <c r="M176" s="174"/>
    </row>
    <row r="177" spans="1:13" s="13" customFormat="1" ht="11.25" x14ac:dyDescent="0.2">
      <c r="A177" s="104">
        <v>166</v>
      </c>
      <c r="B177" s="36">
        <v>39722</v>
      </c>
      <c r="C177" s="37">
        <v>7269.0827151400008</v>
      </c>
      <c r="D177" s="168"/>
      <c r="E177" s="168"/>
      <c r="F177" s="81">
        <v>2874.43</v>
      </c>
      <c r="G177" s="107">
        <f t="shared" si="4"/>
        <v>1.7153731348476047</v>
      </c>
      <c r="H177" s="109">
        <f t="shared" si="5"/>
        <v>12469.18920453624</v>
      </c>
      <c r="I177" s="174"/>
      <c r="J177" s="174"/>
      <c r="K177" s="174"/>
      <c r="L177" s="174"/>
      <c r="M177" s="174"/>
    </row>
    <row r="178" spans="1:13" s="13" customFormat="1" ht="11.25" x14ac:dyDescent="0.2">
      <c r="A178" s="104">
        <v>167</v>
      </c>
      <c r="B178" s="36">
        <v>39753</v>
      </c>
      <c r="C178" s="37">
        <v>6385.5293743100001</v>
      </c>
      <c r="D178" s="168"/>
      <c r="E178" s="168"/>
      <c r="F178" s="81">
        <v>2884.78</v>
      </c>
      <c r="G178" s="107">
        <f t="shared" si="4"/>
        <v>1.7092187272512982</v>
      </c>
      <c r="H178" s="109">
        <f t="shared" si="5"/>
        <v>10914.266389983917</v>
      </c>
      <c r="I178" s="174"/>
      <c r="J178" s="174"/>
      <c r="K178" s="174"/>
      <c r="L178" s="174"/>
      <c r="M178" s="174"/>
    </row>
    <row r="179" spans="1:13" s="13" customFormat="1" ht="11.25" x14ac:dyDescent="0.2">
      <c r="A179" s="104">
        <v>168</v>
      </c>
      <c r="B179" s="38">
        <v>39783</v>
      </c>
      <c r="C179" s="39">
        <v>6611.14560334</v>
      </c>
      <c r="D179" s="168"/>
      <c r="E179" s="168"/>
      <c r="F179" s="81">
        <v>2892.86</v>
      </c>
      <c r="G179" s="107">
        <f t="shared" si="4"/>
        <v>1.7044447363508777</v>
      </c>
      <c r="H179" s="109">
        <f t="shared" si="5"/>
        <v>11268.332324862111</v>
      </c>
      <c r="I179" s="174"/>
      <c r="J179" s="174"/>
      <c r="K179" s="174"/>
      <c r="L179" s="174"/>
      <c r="M179" s="174"/>
    </row>
    <row r="180" spans="1:13" s="13" customFormat="1" ht="11.25" x14ac:dyDescent="0.2">
      <c r="A180" s="104">
        <v>169</v>
      </c>
      <c r="B180" s="34">
        <v>39814</v>
      </c>
      <c r="C180" s="35">
        <v>5191.4138003199996</v>
      </c>
      <c r="D180" s="168"/>
      <c r="E180" s="168"/>
      <c r="F180" s="81">
        <v>2906.74</v>
      </c>
      <c r="G180" s="107">
        <f t="shared" si="4"/>
        <v>1.696305827146563</v>
      </c>
      <c r="H180" s="109">
        <f t="shared" si="5"/>
        <v>8806.2254806118981</v>
      </c>
      <c r="I180" s="174"/>
      <c r="J180" s="174"/>
      <c r="K180" s="174"/>
      <c r="L180" s="174"/>
      <c r="M180" s="174"/>
    </row>
    <row r="181" spans="1:13" s="13" customFormat="1" ht="11.25" x14ac:dyDescent="0.2">
      <c r="A181" s="104">
        <v>170</v>
      </c>
      <c r="B181" s="36">
        <v>39845</v>
      </c>
      <c r="C181" s="37">
        <v>6327.81993057</v>
      </c>
      <c r="D181" s="168"/>
      <c r="E181" s="168"/>
      <c r="F181" s="81">
        <v>2922.73</v>
      </c>
      <c r="G181" s="107">
        <f t="shared" si="4"/>
        <v>1.6870254864458913</v>
      </c>
      <c r="H181" s="109">
        <f t="shared" si="5"/>
        <v>10675.19349651186</v>
      </c>
      <c r="I181" s="174"/>
      <c r="J181" s="174"/>
      <c r="K181" s="174"/>
      <c r="L181" s="174"/>
      <c r="M181" s="174"/>
    </row>
    <row r="182" spans="1:13" s="13" customFormat="1" ht="11.25" x14ac:dyDescent="0.2">
      <c r="A182" s="104">
        <v>171</v>
      </c>
      <c r="B182" s="36">
        <v>39873</v>
      </c>
      <c r="C182" s="37">
        <v>5958.59619097</v>
      </c>
      <c r="D182" s="168"/>
      <c r="E182" s="168"/>
      <c r="F182" s="81">
        <v>2928.57</v>
      </c>
      <c r="G182" s="107">
        <f t="shared" si="4"/>
        <v>1.6836613091030777</v>
      </c>
      <c r="H182" s="109">
        <f t="shared" si="5"/>
        <v>10032.257863305162</v>
      </c>
      <c r="I182" s="174"/>
      <c r="J182" s="174"/>
      <c r="K182" s="174"/>
      <c r="L182" s="174"/>
      <c r="M182" s="174"/>
    </row>
    <row r="183" spans="1:13" s="13" customFormat="1" ht="11.25" x14ac:dyDescent="0.2">
      <c r="A183" s="104">
        <v>172</v>
      </c>
      <c r="B183" s="36">
        <v>39904</v>
      </c>
      <c r="C183" s="37">
        <v>5881.0511314200012</v>
      </c>
      <c r="D183" s="168"/>
      <c r="E183" s="168"/>
      <c r="F183" s="81">
        <v>2942.63</v>
      </c>
      <c r="G183" s="107">
        <f t="shared" si="4"/>
        <v>1.6756167102218085</v>
      </c>
      <c r="H183" s="109">
        <f t="shared" si="5"/>
        <v>9854.3875494762269</v>
      </c>
      <c r="I183" s="174"/>
      <c r="J183" s="174"/>
      <c r="K183" s="174"/>
      <c r="L183" s="174"/>
      <c r="M183" s="174"/>
    </row>
    <row r="184" spans="1:13" s="13" customFormat="1" ht="11.25" x14ac:dyDescent="0.2">
      <c r="A184" s="104">
        <v>173</v>
      </c>
      <c r="B184" s="36">
        <v>39934</v>
      </c>
      <c r="C184" s="37">
        <v>6020.0093647299991</v>
      </c>
      <c r="D184" s="168"/>
      <c r="E184" s="168"/>
      <c r="F184" s="81">
        <v>2956.46</v>
      </c>
      <c r="G184" s="107">
        <f t="shared" si="4"/>
        <v>1.667778356548034</v>
      </c>
      <c r="H184" s="109">
        <f t="shared" si="5"/>
        <v>10040.041324713173</v>
      </c>
      <c r="I184" s="174"/>
      <c r="J184" s="174"/>
      <c r="K184" s="174"/>
      <c r="L184" s="174"/>
      <c r="M184" s="174"/>
    </row>
    <row r="185" spans="1:13" s="13" customFormat="1" ht="11.25" x14ac:dyDescent="0.2">
      <c r="A185" s="104">
        <v>174</v>
      </c>
      <c r="B185" s="36">
        <v>39965</v>
      </c>
      <c r="C185" s="37">
        <v>6205.5559261499984</v>
      </c>
      <c r="D185" s="168"/>
      <c r="E185" s="168"/>
      <c r="F185" s="81">
        <v>2967.1</v>
      </c>
      <c r="G185" s="107">
        <f t="shared" si="4"/>
        <v>1.6617977149405145</v>
      </c>
      <c r="H185" s="109">
        <f t="shared" si="5"/>
        <v>10312.378658011636</v>
      </c>
      <c r="I185" s="174"/>
      <c r="J185" s="174"/>
      <c r="K185" s="174"/>
      <c r="L185" s="174"/>
      <c r="M185" s="174"/>
    </row>
    <row r="186" spans="1:13" s="13" customFormat="1" ht="11.25" x14ac:dyDescent="0.2">
      <c r="A186" s="104">
        <v>175</v>
      </c>
      <c r="B186" s="36">
        <v>39995</v>
      </c>
      <c r="C186" s="37">
        <v>6381.8354928700001</v>
      </c>
      <c r="D186" s="168"/>
      <c r="E186" s="168"/>
      <c r="F186" s="81">
        <v>2974.22</v>
      </c>
      <c r="G186" s="107">
        <f t="shared" si="4"/>
        <v>1.6578195291538624</v>
      </c>
      <c r="H186" s="109">
        <f t="shared" si="5"/>
        <v>10579.93151192715</v>
      </c>
      <c r="I186" s="174"/>
      <c r="J186" s="174"/>
      <c r="K186" s="174"/>
      <c r="L186" s="174"/>
      <c r="M186" s="174"/>
    </row>
    <row r="187" spans="1:13" s="13" customFormat="1" ht="11.25" x14ac:dyDescent="0.2">
      <c r="A187" s="104">
        <v>176</v>
      </c>
      <c r="B187" s="36">
        <v>40026</v>
      </c>
      <c r="C187" s="37">
        <v>6467.1789443799998</v>
      </c>
      <c r="D187" s="168"/>
      <c r="E187" s="168"/>
      <c r="F187" s="81">
        <v>2978.68</v>
      </c>
      <c r="G187" s="107">
        <f t="shared" si="4"/>
        <v>1.6553372634858396</v>
      </c>
      <c r="H187" s="109">
        <f t="shared" si="5"/>
        <v>10705.362296263231</v>
      </c>
      <c r="I187" s="174"/>
      <c r="J187" s="174"/>
      <c r="K187" s="174"/>
      <c r="L187" s="174"/>
      <c r="M187" s="174"/>
    </row>
    <row r="188" spans="1:13" s="13" customFormat="1" ht="11.25" x14ac:dyDescent="0.2">
      <c r="A188" s="104">
        <v>177</v>
      </c>
      <c r="B188" s="36">
        <v>40057</v>
      </c>
      <c r="C188" s="37">
        <v>6793.828729509999</v>
      </c>
      <c r="D188" s="168"/>
      <c r="E188" s="168"/>
      <c r="F188" s="81">
        <v>2985.83</v>
      </c>
      <c r="G188" s="107">
        <f t="shared" si="4"/>
        <v>1.6513733199813789</v>
      </c>
      <c r="H188" s="109">
        <f t="shared" si="5"/>
        <v>11219.147504435801</v>
      </c>
      <c r="I188" s="174"/>
      <c r="J188" s="174"/>
      <c r="K188" s="174"/>
      <c r="L188" s="174"/>
      <c r="M188" s="174"/>
    </row>
    <row r="189" spans="1:13" s="13" customFormat="1" ht="11.25" x14ac:dyDescent="0.2">
      <c r="A189" s="104">
        <v>178</v>
      </c>
      <c r="B189" s="36">
        <v>40087</v>
      </c>
      <c r="C189" s="37">
        <v>7153.3841542400005</v>
      </c>
      <c r="D189" s="168"/>
      <c r="E189" s="168"/>
      <c r="F189" s="81">
        <v>2994.19</v>
      </c>
      <c r="G189" s="107">
        <f t="shared" si="4"/>
        <v>1.6467625634979746</v>
      </c>
      <c r="H189" s="109">
        <f t="shared" si="5"/>
        <v>11779.925227522053</v>
      </c>
      <c r="I189" s="174"/>
      <c r="J189" s="174"/>
      <c r="K189" s="174"/>
      <c r="L189" s="174"/>
      <c r="M189" s="174"/>
    </row>
    <row r="190" spans="1:13" s="13" customFormat="1" ht="11.25" x14ac:dyDescent="0.2">
      <c r="A190" s="104">
        <v>179</v>
      </c>
      <c r="B190" s="36">
        <v>40118</v>
      </c>
      <c r="C190" s="37">
        <v>7121.9715490400004</v>
      </c>
      <c r="D190" s="168"/>
      <c r="E190" s="168"/>
      <c r="F190" s="81">
        <v>3006.47</v>
      </c>
      <c r="G190" s="107">
        <f t="shared" si="4"/>
        <v>1.6400363216662732</v>
      </c>
      <c r="H190" s="109">
        <f t="shared" si="5"/>
        <v>11680.292022299413</v>
      </c>
      <c r="I190" s="174"/>
      <c r="J190" s="174"/>
      <c r="K190" s="174"/>
      <c r="L190" s="174"/>
      <c r="M190" s="174"/>
    </row>
    <row r="191" spans="1:13" s="13" customFormat="1" ht="11.25" x14ac:dyDescent="0.2">
      <c r="A191" s="104">
        <v>180</v>
      </c>
      <c r="B191" s="38">
        <v>40148</v>
      </c>
      <c r="C191" s="39">
        <v>8014.1905747400006</v>
      </c>
      <c r="D191" s="168"/>
      <c r="E191" s="168"/>
      <c r="F191" s="81">
        <v>3017.59</v>
      </c>
      <c r="G191" s="107">
        <f t="shared" si="4"/>
        <v>1.6339926895303869</v>
      </c>
      <c r="H191" s="109">
        <f t="shared" si="5"/>
        <v>13095.12881162849</v>
      </c>
      <c r="I191" s="174"/>
      <c r="J191" s="174"/>
      <c r="K191" s="174"/>
      <c r="L191" s="174"/>
      <c r="M191" s="174"/>
    </row>
    <row r="192" spans="1:13" s="13" customFormat="1" ht="11.25" x14ac:dyDescent="0.2">
      <c r="A192" s="104">
        <v>181</v>
      </c>
      <c r="B192" s="34">
        <v>40179</v>
      </c>
      <c r="C192" s="35">
        <v>6658.9677003000006</v>
      </c>
      <c r="D192" s="168"/>
      <c r="E192" s="168"/>
      <c r="F192" s="81">
        <v>3040.22</v>
      </c>
      <c r="G192" s="107">
        <f t="shared" si="4"/>
        <v>1.6218299991447989</v>
      </c>
      <c r="H192" s="109">
        <f t="shared" si="5"/>
        <v>10799.713579682793</v>
      </c>
      <c r="I192" s="174"/>
      <c r="J192" s="174"/>
      <c r="K192" s="174"/>
      <c r="L192" s="174"/>
      <c r="M192" s="174"/>
    </row>
    <row r="193" spans="1:13" s="13" customFormat="1" ht="11.25" x14ac:dyDescent="0.2">
      <c r="A193" s="104">
        <v>182</v>
      </c>
      <c r="B193" s="36">
        <v>40210</v>
      </c>
      <c r="C193" s="37">
        <v>7005.8500256499983</v>
      </c>
      <c r="D193" s="168"/>
      <c r="E193" s="168"/>
      <c r="F193" s="81">
        <v>3063.93</v>
      </c>
      <c r="G193" s="107">
        <f t="shared" si="4"/>
        <v>1.6092795853691175</v>
      </c>
      <c r="H193" s="109">
        <f t="shared" si="5"/>
        <v>11274.371424436251</v>
      </c>
      <c r="I193" s="174"/>
      <c r="J193" s="174"/>
      <c r="K193" s="174"/>
      <c r="L193" s="174"/>
      <c r="M193" s="174"/>
    </row>
    <row r="194" spans="1:13" s="13" customFormat="1" ht="11.25" x14ac:dyDescent="0.2">
      <c r="A194" s="104">
        <v>183</v>
      </c>
      <c r="B194" s="36">
        <v>40238</v>
      </c>
      <c r="C194" s="37">
        <v>7257.4081252700007</v>
      </c>
      <c r="D194" s="168"/>
      <c r="E194" s="168"/>
      <c r="F194" s="81">
        <v>3079.86</v>
      </c>
      <c r="G194" s="107">
        <f t="shared" si="4"/>
        <v>1.6009558876052807</v>
      </c>
      <c r="H194" s="109">
        <f t="shared" si="5"/>
        <v>11618.790266905411</v>
      </c>
      <c r="I194" s="174"/>
      <c r="J194" s="174"/>
      <c r="K194" s="174"/>
      <c r="L194" s="174"/>
      <c r="M194" s="174"/>
    </row>
    <row r="195" spans="1:13" s="13" customFormat="1" ht="11.25" x14ac:dyDescent="0.2">
      <c r="A195" s="104">
        <v>184</v>
      </c>
      <c r="B195" s="36">
        <v>40269</v>
      </c>
      <c r="C195" s="37">
        <v>7591.8501078399995</v>
      </c>
      <c r="D195" s="168"/>
      <c r="E195" s="168"/>
      <c r="F195" s="81">
        <v>3097.42</v>
      </c>
      <c r="G195" s="107">
        <f t="shared" si="4"/>
        <v>1.5918796934222676</v>
      </c>
      <c r="H195" s="109">
        <f t="shared" si="5"/>
        <v>12085.312022176147</v>
      </c>
      <c r="I195" s="174"/>
      <c r="J195" s="174"/>
      <c r="K195" s="174"/>
      <c r="L195" s="174"/>
      <c r="M195" s="174"/>
    </row>
    <row r="196" spans="1:13" s="13" customFormat="1" ht="11.25" x14ac:dyDescent="0.2">
      <c r="A196" s="104">
        <v>185</v>
      </c>
      <c r="B196" s="36">
        <v>40299</v>
      </c>
      <c r="C196" s="37">
        <v>7245.0945302200007</v>
      </c>
      <c r="D196" s="168"/>
      <c r="E196" s="168"/>
      <c r="F196" s="81">
        <v>3110.74</v>
      </c>
      <c r="G196" s="107">
        <f t="shared" si="4"/>
        <v>1.5850633611295064</v>
      </c>
      <c r="H196" s="109">
        <f t="shared" si="5"/>
        <v>11483.933887771516</v>
      </c>
      <c r="I196" s="174"/>
      <c r="J196" s="174"/>
      <c r="K196" s="174"/>
      <c r="L196" s="174"/>
      <c r="M196" s="174"/>
    </row>
    <row r="197" spans="1:13" s="13" customFormat="1" ht="11.25" x14ac:dyDescent="0.2">
      <c r="A197" s="104">
        <v>186</v>
      </c>
      <c r="B197" s="36">
        <v>40330</v>
      </c>
      <c r="C197" s="37">
        <v>7617.7253541099999</v>
      </c>
      <c r="D197" s="168"/>
      <c r="E197" s="168"/>
      <c r="F197" s="81">
        <v>3110.74</v>
      </c>
      <c r="G197" s="107">
        <f t="shared" si="4"/>
        <v>1.5850633611295064</v>
      </c>
      <c r="H197" s="109">
        <f t="shared" si="5"/>
        <v>12074.577353947056</v>
      </c>
      <c r="I197" s="174"/>
      <c r="J197" s="174"/>
      <c r="K197" s="174"/>
      <c r="L197" s="174"/>
      <c r="M197" s="174"/>
    </row>
    <row r="198" spans="1:13" s="13" customFormat="1" ht="11.25" x14ac:dyDescent="0.2">
      <c r="A198" s="104">
        <v>187</v>
      </c>
      <c r="B198" s="36">
        <v>40360</v>
      </c>
      <c r="C198" s="37">
        <v>7492.4265123500018</v>
      </c>
      <c r="D198" s="168"/>
      <c r="E198" s="168"/>
      <c r="F198" s="81">
        <v>3111.05</v>
      </c>
      <c r="G198" s="107">
        <f t="shared" si="4"/>
        <v>1.5849054177849922</v>
      </c>
      <c r="H198" s="109">
        <f t="shared" si="5"/>
        <v>11874.787371779432</v>
      </c>
      <c r="I198" s="174"/>
      <c r="J198" s="174"/>
      <c r="K198" s="174"/>
      <c r="L198" s="174"/>
      <c r="M198" s="174"/>
    </row>
    <row r="199" spans="1:13" s="13" customFormat="1" ht="11.25" x14ac:dyDescent="0.2">
      <c r="A199" s="104">
        <v>188</v>
      </c>
      <c r="B199" s="36">
        <v>40391</v>
      </c>
      <c r="C199" s="37">
        <v>7636.6526191400008</v>
      </c>
      <c r="D199" s="168"/>
      <c r="E199" s="168"/>
      <c r="F199" s="81">
        <v>3112.29</v>
      </c>
      <c r="G199" s="107">
        <f t="shared" si="4"/>
        <v>1.5842739590462329</v>
      </c>
      <c r="H199" s="109">
        <f t="shared" si="5"/>
        <v>12098.549878785712</v>
      </c>
      <c r="I199" s="174"/>
      <c r="J199" s="174"/>
      <c r="K199" s="174"/>
      <c r="L199" s="174"/>
      <c r="M199" s="174"/>
    </row>
    <row r="200" spans="1:13" s="13" customFormat="1" ht="11.25" x14ac:dyDescent="0.2">
      <c r="A200" s="104">
        <v>189</v>
      </c>
      <c r="B200" s="36">
        <v>40422</v>
      </c>
      <c r="C200" s="37">
        <v>7772.5994208100001</v>
      </c>
      <c r="D200" s="168"/>
      <c r="E200" s="168"/>
      <c r="F200" s="81">
        <v>3126.29</v>
      </c>
      <c r="G200" s="107">
        <f t="shared" si="4"/>
        <v>1.5771793403682961</v>
      </c>
      <c r="H200" s="109">
        <f t="shared" si="5"/>
        <v>12258.783227460117</v>
      </c>
      <c r="I200" s="174"/>
      <c r="J200" s="174"/>
      <c r="K200" s="174"/>
      <c r="L200" s="174"/>
      <c r="M200" s="174"/>
    </row>
    <row r="201" spans="1:13" s="13" customFormat="1" ht="11.25" x14ac:dyDescent="0.2">
      <c r="A201" s="104">
        <v>190</v>
      </c>
      <c r="B201" s="36">
        <v>40452</v>
      </c>
      <c r="C201" s="37">
        <v>7876.3427063100007</v>
      </c>
      <c r="D201" s="168"/>
      <c r="E201" s="168"/>
      <c r="F201" s="81">
        <v>3149.74</v>
      </c>
      <c r="G201" s="107">
        <f t="shared" si="4"/>
        <v>1.5654371471931019</v>
      </c>
      <c r="H201" s="109">
        <f t="shared" si="5"/>
        <v>12329.919456481122</v>
      </c>
      <c r="I201" s="174"/>
      <c r="J201" s="174"/>
      <c r="K201" s="174"/>
      <c r="L201" s="174"/>
      <c r="M201" s="174"/>
    </row>
    <row r="202" spans="1:13" s="13" customFormat="1" ht="11.25" x14ac:dyDescent="0.2">
      <c r="A202" s="104">
        <v>191</v>
      </c>
      <c r="B202" s="36">
        <v>40483</v>
      </c>
      <c r="C202" s="37">
        <v>7993.8238669200009</v>
      </c>
      <c r="D202" s="168"/>
      <c r="E202" s="168"/>
      <c r="F202" s="81">
        <v>3175.88</v>
      </c>
      <c r="G202" s="107">
        <f t="shared" si="4"/>
        <v>1.5525523634394247</v>
      </c>
      <c r="H202" s="109">
        <f t="shared" si="5"/>
        <v>12410.830137505129</v>
      </c>
      <c r="I202" s="174"/>
      <c r="J202" s="174"/>
      <c r="K202" s="174"/>
      <c r="L202" s="174"/>
      <c r="M202" s="174"/>
    </row>
    <row r="203" spans="1:13" s="13" customFormat="1" ht="11.25" x14ac:dyDescent="0.2">
      <c r="A203" s="104">
        <v>192</v>
      </c>
      <c r="B203" s="38">
        <v>40513</v>
      </c>
      <c r="C203" s="39">
        <v>8668.4814905700005</v>
      </c>
      <c r="D203" s="168"/>
      <c r="E203" s="168"/>
      <c r="F203" s="81">
        <v>3195.89</v>
      </c>
      <c r="G203" s="107">
        <f t="shared" si="4"/>
        <v>1.5428315743032459</v>
      </c>
      <c r="H203" s="109">
        <f t="shared" si="5"/>
        <v>13374.006944914661</v>
      </c>
      <c r="I203" s="174"/>
      <c r="J203" s="174"/>
      <c r="K203" s="174"/>
      <c r="L203" s="174"/>
      <c r="M203" s="174"/>
    </row>
    <row r="204" spans="1:13" s="13" customFormat="1" ht="11.25" x14ac:dyDescent="0.2">
      <c r="A204" s="104">
        <v>193</v>
      </c>
      <c r="B204" s="34">
        <v>40544</v>
      </c>
      <c r="C204" s="35">
        <v>7700.7747075200004</v>
      </c>
      <c r="D204" s="168"/>
      <c r="E204" s="168"/>
      <c r="F204" s="81">
        <v>3222.42</v>
      </c>
      <c r="G204" s="107">
        <f t="shared" ref="G204:G270" si="6">$G$9/F204</f>
        <v>1.5301295299805737</v>
      </c>
      <c r="H204" s="109">
        <f t="shared" ref="H204:H239" si="7">C204*G204</f>
        <v>11783.182783703869</v>
      </c>
      <c r="I204" s="174"/>
      <c r="J204" s="174"/>
      <c r="K204" s="174"/>
      <c r="L204" s="174"/>
      <c r="M204" s="174"/>
    </row>
    <row r="205" spans="1:13" s="13" customFormat="1" ht="11.25" x14ac:dyDescent="0.2">
      <c r="A205" s="104">
        <v>194</v>
      </c>
      <c r="B205" s="36">
        <v>40575</v>
      </c>
      <c r="C205" s="37">
        <v>7729.6906876099993</v>
      </c>
      <c r="D205" s="168"/>
      <c r="E205" s="168"/>
      <c r="F205" s="81">
        <v>3248.2</v>
      </c>
      <c r="G205" s="107">
        <f t="shared" si="6"/>
        <v>1.5179853457299428</v>
      </c>
      <c r="H205" s="109">
        <f t="shared" si="7"/>
        <v>11733.557190817184</v>
      </c>
      <c r="I205" s="174"/>
      <c r="J205" s="174"/>
      <c r="K205" s="174"/>
      <c r="L205" s="174"/>
      <c r="M205" s="174"/>
    </row>
    <row r="206" spans="1:13" s="13" customFormat="1" ht="11.25" x14ac:dyDescent="0.2">
      <c r="A206" s="104">
        <v>195</v>
      </c>
      <c r="B206" s="36">
        <v>40603</v>
      </c>
      <c r="C206" s="37">
        <v>7902.4406959600001</v>
      </c>
      <c r="D206" s="168"/>
      <c r="E206" s="168"/>
      <c r="F206" s="81">
        <v>3273.86</v>
      </c>
      <c r="G206" s="107">
        <f t="shared" si="6"/>
        <v>1.5060876152309506</v>
      </c>
      <c r="H206" s="109">
        <f t="shared" si="7"/>
        <v>11901.76806228241</v>
      </c>
      <c r="I206" s="174"/>
      <c r="J206" s="174"/>
      <c r="K206" s="174"/>
      <c r="L206" s="174"/>
      <c r="M206" s="174"/>
    </row>
    <row r="207" spans="1:13" s="13" customFormat="1" ht="11.25" x14ac:dyDescent="0.2">
      <c r="A207" s="104">
        <v>196</v>
      </c>
      <c r="B207" s="36">
        <v>40634</v>
      </c>
      <c r="C207" s="37">
        <v>8202.2240151200003</v>
      </c>
      <c r="D207" s="168"/>
      <c r="E207" s="168"/>
      <c r="F207" s="81">
        <v>3299.07</v>
      </c>
      <c r="G207" s="107">
        <f t="shared" si="6"/>
        <v>1.4945787752305952</v>
      </c>
      <c r="H207" s="109">
        <f t="shared" si="7"/>
        <v>12258.869922685026</v>
      </c>
      <c r="I207" s="174"/>
      <c r="J207" s="174"/>
      <c r="K207" s="174"/>
      <c r="L207" s="174"/>
      <c r="M207" s="174"/>
    </row>
    <row r="208" spans="1:13" s="13" customFormat="1" ht="11.25" x14ac:dyDescent="0.2">
      <c r="A208" s="104">
        <v>197</v>
      </c>
      <c r="B208" s="36">
        <v>40664</v>
      </c>
      <c r="C208" s="37">
        <v>8292.9066612000006</v>
      </c>
      <c r="D208" s="168"/>
      <c r="E208" s="168"/>
      <c r="F208" s="81">
        <v>3314.58</v>
      </c>
      <c r="G208" s="107">
        <f t="shared" si="6"/>
        <v>1.4875851540768363</v>
      </c>
      <c r="H208" s="109">
        <f t="shared" si="7"/>
        <v>12336.404833346025</v>
      </c>
      <c r="I208" s="174"/>
      <c r="J208" s="174"/>
      <c r="K208" s="174"/>
      <c r="L208" s="174"/>
      <c r="M208" s="174"/>
    </row>
    <row r="209" spans="1:13" s="13" customFormat="1" ht="11.25" x14ac:dyDescent="0.2">
      <c r="A209" s="104">
        <v>198</v>
      </c>
      <c r="B209" s="36">
        <v>40695</v>
      </c>
      <c r="C209" s="37">
        <v>8210.9286905299996</v>
      </c>
      <c r="D209" s="168"/>
      <c r="E209" s="168"/>
      <c r="F209" s="81">
        <v>3319.55</v>
      </c>
      <c r="G209" s="107">
        <f t="shared" si="6"/>
        <v>1.4853579551445226</v>
      </c>
      <c r="H209" s="109">
        <f t="shared" si="7"/>
        <v>12196.168249603134</v>
      </c>
      <c r="I209" s="174"/>
      <c r="J209" s="174"/>
      <c r="K209" s="174"/>
      <c r="L209" s="174"/>
      <c r="M209" s="174"/>
    </row>
    <row r="210" spans="1:13" s="13" customFormat="1" ht="11.25" x14ac:dyDescent="0.2">
      <c r="A210" s="104">
        <v>199</v>
      </c>
      <c r="B210" s="36">
        <v>40725</v>
      </c>
      <c r="C210" s="37">
        <v>8148.3227953500009</v>
      </c>
      <c r="D210" s="168"/>
      <c r="E210" s="168"/>
      <c r="F210" s="81">
        <v>3324.86</v>
      </c>
      <c r="G210" s="107">
        <f t="shared" si="6"/>
        <v>1.4829857497759305</v>
      </c>
      <c r="H210" s="109">
        <f t="shared" si="7"/>
        <v>12083.846590078427</v>
      </c>
      <c r="I210" s="174"/>
      <c r="J210" s="174"/>
      <c r="K210" s="174"/>
      <c r="L210" s="174"/>
      <c r="M210" s="174"/>
    </row>
    <row r="211" spans="1:13" s="13" customFormat="1" ht="11.25" x14ac:dyDescent="0.2">
      <c r="A211" s="104">
        <v>200</v>
      </c>
      <c r="B211" s="36">
        <v>40756</v>
      </c>
      <c r="C211" s="37">
        <v>8432.1095859399993</v>
      </c>
      <c r="D211" s="168"/>
      <c r="E211" s="168"/>
      <c r="F211" s="81">
        <v>3337.16</v>
      </c>
      <c r="G211" s="107">
        <f t="shared" si="6"/>
        <v>1.4775198072612643</v>
      </c>
      <c r="H211" s="109">
        <f t="shared" si="7"/>
        <v>12458.608930223927</v>
      </c>
      <c r="I211" s="174"/>
      <c r="J211" s="174"/>
      <c r="K211" s="174"/>
      <c r="L211" s="174"/>
      <c r="M211" s="174"/>
    </row>
    <row r="212" spans="1:13" s="13" customFormat="1" ht="11.25" x14ac:dyDescent="0.2">
      <c r="A212" s="104">
        <v>201</v>
      </c>
      <c r="B212" s="36">
        <v>40787</v>
      </c>
      <c r="C212" s="37">
        <v>8788.0308553100003</v>
      </c>
      <c r="D212" s="168"/>
      <c r="E212" s="168"/>
      <c r="F212" s="81">
        <v>3354.85</v>
      </c>
      <c r="G212" s="107">
        <f t="shared" si="6"/>
        <v>1.4697288999508176</v>
      </c>
      <c r="H212" s="109">
        <f t="shared" si="7"/>
        <v>12916.022921708609</v>
      </c>
      <c r="I212" s="174"/>
      <c r="J212" s="174"/>
      <c r="K212" s="174"/>
      <c r="L212" s="174"/>
      <c r="M212" s="174"/>
    </row>
    <row r="213" spans="1:13" s="13" customFormat="1" ht="11.25" x14ac:dyDescent="0.2">
      <c r="A213" s="104">
        <v>202</v>
      </c>
      <c r="B213" s="36">
        <v>40817</v>
      </c>
      <c r="C213" s="37">
        <v>8639.4181862099995</v>
      </c>
      <c r="D213" s="168"/>
      <c r="E213" s="168"/>
      <c r="F213" s="81">
        <v>3369.28</v>
      </c>
      <c r="G213" s="107">
        <f t="shared" si="6"/>
        <v>1.4634343242473169</v>
      </c>
      <c r="H213" s="109">
        <f t="shared" si="7"/>
        <v>12643.221115226212</v>
      </c>
      <c r="I213" s="174"/>
      <c r="J213" s="174"/>
      <c r="K213" s="174"/>
      <c r="L213" s="174"/>
      <c r="M213" s="174"/>
    </row>
    <row r="214" spans="1:13" s="13" customFormat="1" ht="11.25" x14ac:dyDescent="0.2">
      <c r="A214" s="104">
        <v>203</v>
      </c>
      <c r="B214" s="36">
        <v>40848</v>
      </c>
      <c r="C214" s="37">
        <v>8528.0981712899993</v>
      </c>
      <c r="D214" s="168"/>
      <c r="E214" s="168"/>
      <c r="F214" s="81">
        <v>3386.8</v>
      </c>
      <c r="G214" s="107">
        <f t="shared" si="6"/>
        <v>1.4558639423644739</v>
      </c>
      <c r="H214" s="109">
        <f t="shared" si="7"/>
        <v>12415.750624525519</v>
      </c>
      <c r="I214" s="174"/>
      <c r="J214" s="174"/>
      <c r="K214" s="174"/>
      <c r="L214" s="174"/>
      <c r="M214" s="174"/>
    </row>
    <row r="215" spans="1:13" s="13" customFormat="1" ht="11.25" x14ac:dyDescent="0.2">
      <c r="A215" s="104">
        <v>204</v>
      </c>
      <c r="B215" s="38">
        <v>40878</v>
      </c>
      <c r="C215" s="39">
        <v>9514.2515300400009</v>
      </c>
      <c r="D215" s="168"/>
      <c r="E215" s="168"/>
      <c r="F215" s="81">
        <v>3403.73</v>
      </c>
      <c r="G215" s="107">
        <f t="shared" si="6"/>
        <v>1.4486225405657911</v>
      </c>
      <c r="H215" s="109">
        <f t="shared" si="7"/>
        <v>13782.559223028511</v>
      </c>
      <c r="I215" s="174"/>
      <c r="J215" s="174"/>
      <c r="K215" s="174"/>
      <c r="L215" s="174"/>
      <c r="M215" s="174"/>
    </row>
    <row r="216" spans="1:13" s="13" customFormat="1" ht="11.25" x14ac:dyDescent="0.2">
      <c r="A216" s="104">
        <v>205</v>
      </c>
      <c r="B216" s="34">
        <v>40909</v>
      </c>
      <c r="C216" s="35">
        <v>8429.6907404900012</v>
      </c>
      <c r="D216" s="168"/>
      <c r="E216" s="168"/>
      <c r="F216" s="81">
        <v>3422.79</v>
      </c>
      <c r="G216" s="107">
        <f t="shared" si="6"/>
        <v>1.4405558038909778</v>
      </c>
      <c r="H216" s="109">
        <f t="shared" si="7"/>
        <v>12143.439921218906</v>
      </c>
      <c r="I216" s="174"/>
      <c r="J216" s="174"/>
      <c r="K216" s="174"/>
      <c r="L216" s="174"/>
      <c r="M216" s="174"/>
    </row>
    <row r="217" spans="1:13" s="13" customFormat="1" ht="11.25" x14ac:dyDescent="0.2">
      <c r="A217" s="104">
        <v>206</v>
      </c>
      <c r="B217" s="36">
        <v>40940</v>
      </c>
      <c r="C217" s="37">
        <v>7831.4866876300002</v>
      </c>
      <c r="D217" s="168"/>
      <c r="E217" s="168"/>
      <c r="F217" s="81">
        <v>3438.19</v>
      </c>
      <c r="G217" s="107">
        <f t="shared" si="6"/>
        <v>1.4341034090611631</v>
      </c>
      <c r="H217" s="109">
        <f t="shared" si="7"/>
        <v>11231.161756747299</v>
      </c>
      <c r="I217" s="174"/>
      <c r="J217" s="174"/>
      <c r="K217" s="174"/>
      <c r="L217" s="174"/>
      <c r="M217" s="174"/>
    </row>
    <row r="218" spans="1:13" s="13" customFormat="1" ht="11.25" x14ac:dyDescent="0.2">
      <c r="A218" s="104">
        <v>207</v>
      </c>
      <c r="B218" s="36">
        <v>40969</v>
      </c>
      <c r="C218" s="37">
        <v>8656.15661559</v>
      </c>
      <c r="D218" s="168"/>
      <c r="E218" s="168"/>
      <c r="F218" s="81">
        <v>3445.41</v>
      </c>
      <c r="G218" s="107">
        <f t="shared" si="6"/>
        <v>1.4310981857021372</v>
      </c>
      <c r="H218" s="109">
        <f t="shared" si="7"/>
        <v>12387.810027724401</v>
      </c>
      <c r="I218" s="174"/>
      <c r="J218" s="174"/>
      <c r="K218" s="174"/>
      <c r="L218" s="174"/>
      <c r="M218" s="174"/>
    </row>
    <row r="219" spans="1:13" s="13" customFormat="1" ht="11.25" x14ac:dyDescent="0.2">
      <c r="A219" s="104">
        <v>208</v>
      </c>
      <c r="B219" s="36">
        <v>41000</v>
      </c>
      <c r="C219" s="37">
        <v>8992.9687766400002</v>
      </c>
      <c r="D219" s="168"/>
      <c r="E219" s="168"/>
      <c r="F219" s="81">
        <v>3467.46</v>
      </c>
      <c r="G219" s="107">
        <f t="shared" si="6"/>
        <v>1.4219976582282132</v>
      </c>
      <c r="H219" s="109">
        <f t="shared" si="7"/>
        <v>12787.980540901519</v>
      </c>
      <c r="I219" s="174"/>
      <c r="J219" s="174"/>
      <c r="K219" s="174"/>
      <c r="L219" s="174"/>
      <c r="M219" s="174"/>
    </row>
    <row r="220" spans="1:13" s="13" customFormat="1" ht="11.25" x14ac:dyDescent="0.2">
      <c r="A220" s="104">
        <v>209</v>
      </c>
      <c r="B220" s="36">
        <v>41030</v>
      </c>
      <c r="C220" s="37">
        <v>8672.5721790200005</v>
      </c>
      <c r="D220" s="168"/>
      <c r="E220" s="168"/>
      <c r="F220" s="81">
        <v>3479.94</v>
      </c>
      <c r="G220" s="107">
        <f t="shared" si="6"/>
        <v>1.4168979924941234</v>
      </c>
      <c r="H220" s="109">
        <f t="shared" si="7"/>
        <v>12288.150110213825</v>
      </c>
      <c r="I220" s="174"/>
      <c r="J220" s="174"/>
      <c r="K220" s="174"/>
      <c r="L220" s="174"/>
      <c r="M220" s="174"/>
    </row>
    <row r="221" spans="1:13" s="13" customFormat="1" ht="11.25" x14ac:dyDescent="0.2">
      <c r="A221" s="104">
        <v>210</v>
      </c>
      <c r="B221" s="36">
        <v>41061</v>
      </c>
      <c r="C221" s="37">
        <v>8742.3674475900007</v>
      </c>
      <c r="D221" s="168"/>
      <c r="E221" s="168"/>
      <c r="F221" s="81">
        <v>3482.72</v>
      </c>
      <c r="G221" s="107">
        <f t="shared" si="6"/>
        <v>1.4157669867230211</v>
      </c>
      <c r="H221" s="109">
        <f t="shared" si="7"/>
        <v>12377.155218099924</v>
      </c>
      <c r="I221" s="174"/>
      <c r="J221" s="174"/>
      <c r="K221" s="174"/>
      <c r="L221" s="174"/>
      <c r="M221" s="174"/>
    </row>
    <row r="222" spans="1:13" s="13" customFormat="1" ht="11.25" x14ac:dyDescent="0.2">
      <c r="A222" s="104">
        <v>211</v>
      </c>
      <c r="B222" s="36">
        <v>41091</v>
      </c>
      <c r="C222" s="37">
        <v>8660.0938526000009</v>
      </c>
      <c r="D222" s="168"/>
      <c r="E222" s="168"/>
      <c r="F222" s="81">
        <v>3497.7</v>
      </c>
      <c r="G222" s="107">
        <f t="shared" si="6"/>
        <v>1.4097035194556424</v>
      </c>
      <c r="H222" s="109">
        <f t="shared" si="7"/>
        <v>12208.164782826394</v>
      </c>
      <c r="I222" s="174"/>
      <c r="J222" s="174"/>
      <c r="K222" s="174"/>
      <c r="L222" s="174"/>
      <c r="M222" s="174"/>
    </row>
    <row r="223" spans="1:13" s="13" customFormat="1" ht="11.25" x14ac:dyDescent="0.2">
      <c r="A223" s="104">
        <v>212</v>
      </c>
      <c r="B223" s="36">
        <v>41122</v>
      </c>
      <c r="C223" s="37">
        <v>9033.9546652600002</v>
      </c>
      <c r="D223" s="168"/>
      <c r="E223" s="168"/>
      <c r="F223" s="81">
        <v>3512.04</v>
      </c>
      <c r="G223" s="107">
        <f t="shared" si="6"/>
        <v>1.4039475632395988</v>
      </c>
      <c r="H223" s="109">
        <f t="shared" si="7"/>
        <v>12683.198638708782</v>
      </c>
      <c r="I223" s="174"/>
      <c r="J223" s="174"/>
      <c r="K223" s="174"/>
      <c r="L223" s="174"/>
      <c r="M223" s="174"/>
    </row>
    <row r="224" spans="1:13" s="13" customFormat="1" ht="11.25" x14ac:dyDescent="0.2">
      <c r="A224" s="104">
        <v>213</v>
      </c>
      <c r="B224" s="36">
        <v>41153</v>
      </c>
      <c r="C224" s="37">
        <v>9095.5069033899999</v>
      </c>
      <c r="D224" s="168"/>
      <c r="E224" s="168"/>
      <c r="F224" s="81">
        <v>3532.06</v>
      </c>
      <c r="G224" s="107">
        <f t="shared" si="6"/>
        <v>1.3959898755966773</v>
      </c>
      <c r="H224" s="109">
        <f t="shared" si="7"/>
        <v>12697.235550552126</v>
      </c>
      <c r="I224" s="174"/>
      <c r="J224" s="174"/>
      <c r="K224" s="174"/>
      <c r="L224" s="174"/>
      <c r="M224" s="174"/>
    </row>
    <row r="225" spans="1:13" s="13" customFormat="1" ht="11.25" x14ac:dyDescent="0.2">
      <c r="A225" s="104">
        <v>214</v>
      </c>
      <c r="B225" s="36">
        <v>41183</v>
      </c>
      <c r="C225" s="37">
        <v>9557.0905157600009</v>
      </c>
      <c r="D225" s="168"/>
      <c r="E225" s="168"/>
      <c r="F225" s="81">
        <v>3552.9</v>
      </c>
      <c r="G225" s="107">
        <f t="shared" si="6"/>
        <v>1.3878015142559599</v>
      </c>
      <c r="H225" s="109">
        <f t="shared" si="7"/>
        <v>13263.344689653002</v>
      </c>
      <c r="I225" s="174"/>
      <c r="J225" s="174"/>
      <c r="K225" s="174"/>
      <c r="L225" s="174"/>
      <c r="M225" s="174"/>
    </row>
    <row r="226" spans="1:13" s="13" customFormat="1" ht="11.25" x14ac:dyDescent="0.2">
      <c r="A226" s="104">
        <v>215</v>
      </c>
      <c r="B226" s="36">
        <v>41214</v>
      </c>
      <c r="C226" s="37">
        <v>9166.9413160499989</v>
      </c>
      <c r="D226" s="168"/>
      <c r="E226" s="168"/>
      <c r="F226" s="81">
        <v>3574.22</v>
      </c>
      <c r="G226" s="107">
        <f t="shared" si="6"/>
        <v>1.379523364538277</v>
      </c>
      <c r="H226" s="109">
        <f t="shared" si="7"/>
        <v>12646.009726842234</v>
      </c>
      <c r="I226" s="174"/>
      <c r="J226" s="174"/>
      <c r="K226" s="174"/>
      <c r="L226" s="174"/>
      <c r="M226" s="174"/>
    </row>
    <row r="227" spans="1:13" s="13" customFormat="1" ht="11.25" x14ac:dyDescent="0.2">
      <c r="A227" s="104">
        <v>216</v>
      </c>
      <c r="B227" s="38">
        <v>41244</v>
      </c>
      <c r="C227" s="39">
        <v>10263.141434110001</v>
      </c>
      <c r="D227" s="168"/>
      <c r="E227" s="168"/>
      <c r="F227" s="81">
        <v>3602.46</v>
      </c>
      <c r="G227" s="107">
        <f t="shared" si="6"/>
        <v>1.368709159851879</v>
      </c>
      <c r="H227" s="109">
        <f t="shared" si="7"/>
        <v>14047.255689721707</v>
      </c>
      <c r="I227" s="174"/>
      <c r="J227" s="174"/>
      <c r="K227" s="174"/>
      <c r="L227" s="174"/>
      <c r="M227" s="174"/>
    </row>
    <row r="228" spans="1:13" s="13" customFormat="1" ht="11.25" x14ac:dyDescent="0.2">
      <c r="A228" s="104">
        <v>217</v>
      </c>
      <c r="B228" s="34">
        <v>41275</v>
      </c>
      <c r="C228" s="35">
        <v>8810.6515036500004</v>
      </c>
      <c r="D228" s="168"/>
      <c r="E228" s="168"/>
      <c r="F228" s="81">
        <v>3633.44</v>
      </c>
      <c r="G228" s="107">
        <f t="shared" si="6"/>
        <v>1.3570390594037607</v>
      </c>
      <c r="H228" s="109">
        <f t="shared" si="7"/>
        <v>11956.398229247527</v>
      </c>
      <c r="I228" s="174"/>
      <c r="J228" s="174"/>
      <c r="K228" s="174"/>
      <c r="L228" s="174"/>
      <c r="M228" s="174"/>
    </row>
    <row r="229" spans="1:13" s="13" customFormat="1" ht="11.25" x14ac:dyDescent="0.2">
      <c r="A229" s="104">
        <v>218</v>
      </c>
      <c r="B229" s="36">
        <v>41306</v>
      </c>
      <c r="C229" s="37">
        <v>8702.4959944599996</v>
      </c>
      <c r="D229" s="168"/>
      <c r="E229" s="168"/>
      <c r="F229" s="81">
        <v>3655.24</v>
      </c>
      <c r="G229" s="107">
        <f t="shared" si="6"/>
        <v>1.3489456232696075</v>
      </c>
      <c r="H229" s="109">
        <f t="shared" si="7"/>
        <v>11739.193883248106</v>
      </c>
      <c r="I229" s="174"/>
      <c r="J229" s="174"/>
      <c r="K229" s="174"/>
      <c r="L229" s="174"/>
      <c r="M229" s="174"/>
    </row>
    <row r="230" spans="1:13" s="13" customFormat="1" ht="11.25" x14ac:dyDescent="0.2">
      <c r="A230" s="104">
        <v>219</v>
      </c>
      <c r="B230" s="36">
        <v>41334</v>
      </c>
      <c r="C230" s="37">
        <v>8857.8115167399992</v>
      </c>
      <c r="D230" s="168"/>
      <c r="E230" s="168"/>
      <c r="F230" s="81">
        <v>3672.42</v>
      </c>
      <c r="G230" s="107">
        <f t="shared" si="6"/>
        <v>1.3426351016495934</v>
      </c>
      <c r="H230" s="109">
        <f t="shared" si="7"/>
        <v>11892.808666171148</v>
      </c>
      <c r="I230" s="174"/>
      <c r="J230" s="174"/>
      <c r="K230" s="174"/>
      <c r="L230" s="174"/>
      <c r="M230" s="174"/>
    </row>
    <row r="231" spans="1:13" s="13" customFormat="1" ht="11.25" x14ac:dyDescent="0.2">
      <c r="A231" s="104">
        <v>220</v>
      </c>
      <c r="B231" s="36">
        <v>41365</v>
      </c>
      <c r="C231" s="37">
        <v>9634.6432738200001</v>
      </c>
      <c r="D231" s="168"/>
      <c r="E231" s="168"/>
      <c r="F231" s="81">
        <v>3692.62</v>
      </c>
      <c r="G231" s="107">
        <f t="shared" si="6"/>
        <v>1.3352903900211774</v>
      </c>
      <c r="H231" s="109">
        <f t="shared" si="7"/>
        <v>12865.046574814021</v>
      </c>
      <c r="I231" s="174"/>
      <c r="J231" s="174"/>
      <c r="K231" s="174"/>
      <c r="L231" s="174"/>
      <c r="M231" s="174"/>
    </row>
    <row r="232" spans="1:13" s="13" customFormat="1" ht="11.25" x14ac:dyDescent="0.2">
      <c r="A232" s="104">
        <v>221</v>
      </c>
      <c r="B232" s="36">
        <v>41395</v>
      </c>
      <c r="C232" s="37">
        <v>9896.0651704699994</v>
      </c>
      <c r="D232" s="168"/>
      <c r="E232" s="168"/>
      <c r="F232" s="81">
        <v>3706.28</v>
      </c>
      <c r="G232" s="107">
        <f t="shared" si="6"/>
        <v>1.3303689953268507</v>
      </c>
      <c r="H232" s="109">
        <f t="shared" si="7"/>
        <v>13165.418278527213</v>
      </c>
      <c r="I232" s="174"/>
      <c r="J232" s="174"/>
      <c r="K232" s="174"/>
      <c r="L232" s="174"/>
      <c r="M232" s="174"/>
    </row>
    <row r="233" spans="1:13" s="13" customFormat="1" ht="11.25" x14ac:dyDescent="0.2">
      <c r="A233" s="104">
        <v>222</v>
      </c>
      <c r="B233" s="36">
        <v>41426</v>
      </c>
      <c r="C233" s="37">
        <v>10565.924608360001</v>
      </c>
      <c r="D233" s="168"/>
      <c r="E233" s="168"/>
      <c r="F233" s="81">
        <v>3715.92</v>
      </c>
      <c r="G233" s="107">
        <f t="shared" si="6"/>
        <v>1.3269176946758812</v>
      </c>
      <c r="H233" s="109">
        <f t="shared" si="7"/>
        <v>14020.112323444215</v>
      </c>
      <c r="I233" s="174"/>
      <c r="J233" s="174"/>
      <c r="K233" s="174"/>
      <c r="L233" s="174"/>
      <c r="M233" s="174"/>
    </row>
    <row r="234" spans="1:13" s="13" customFormat="1" ht="11.25" x14ac:dyDescent="0.2">
      <c r="A234" s="104">
        <v>223</v>
      </c>
      <c r="B234" s="36">
        <v>41456</v>
      </c>
      <c r="C234" s="37">
        <v>9750.7637182500002</v>
      </c>
      <c r="D234" s="168"/>
      <c r="E234" s="168"/>
      <c r="F234" s="81">
        <v>3717.03</v>
      </c>
      <c r="G234" s="107">
        <f t="shared" si="6"/>
        <v>1.3265214431952392</v>
      </c>
      <c r="H234" s="109">
        <f t="shared" si="7"/>
        <v>12934.597159788767</v>
      </c>
      <c r="I234" s="174"/>
      <c r="J234" s="174"/>
      <c r="K234" s="174"/>
      <c r="L234" s="174"/>
      <c r="M234" s="174"/>
    </row>
    <row r="235" spans="1:13" s="13" customFormat="1" ht="11.25" x14ac:dyDescent="0.2">
      <c r="A235" s="104">
        <v>224</v>
      </c>
      <c r="B235" s="36">
        <v>41487</v>
      </c>
      <c r="C235" s="37">
        <v>9728.3693702</v>
      </c>
      <c r="D235" s="168"/>
      <c r="E235" s="168"/>
      <c r="F235" s="81">
        <v>3725.95</v>
      </c>
      <c r="G235" s="107">
        <f t="shared" si="6"/>
        <v>1.3233457239093387</v>
      </c>
      <c r="H235" s="109">
        <f t="shared" si="7"/>
        <v>12873.996006664756</v>
      </c>
      <c r="I235" s="174"/>
      <c r="J235" s="174"/>
      <c r="K235" s="174"/>
      <c r="L235" s="174"/>
      <c r="M235" s="174"/>
    </row>
    <row r="236" spans="1:13" s="13" customFormat="1" ht="11.25" x14ac:dyDescent="0.2">
      <c r="A236" s="104">
        <v>225</v>
      </c>
      <c r="B236" s="36">
        <v>41518</v>
      </c>
      <c r="C236" s="37">
        <v>10508.334021090001</v>
      </c>
      <c r="D236" s="168"/>
      <c r="E236" s="168"/>
      <c r="F236" s="81">
        <v>3738.99</v>
      </c>
      <c r="G236" s="107">
        <f t="shared" si="6"/>
        <v>1.3187304592951574</v>
      </c>
      <c r="H236" s="133">
        <f t="shared" si="7"/>
        <v>13857.660150058944</v>
      </c>
      <c r="I236" s="174"/>
      <c r="J236" s="174"/>
      <c r="K236" s="174"/>
      <c r="L236" s="174"/>
      <c r="M236" s="174"/>
    </row>
    <row r="237" spans="1:13" s="13" customFormat="1" ht="11.25" x14ac:dyDescent="0.2">
      <c r="A237" s="104">
        <v>226</v>
      </c>
      <c r="B237" s="36">
        <v>41548</v>
      </c>
      <c r="C237" s="37">
        <v>10272.830364330001</v>
      </c>
      <c r="D237" s="168"/>
      <c r="E237" s="168"/>
      <c r="F237" s="81">
        <v>3760.3</v>
      </c>
      <c r="G237" s="107">
        <f t="shared" si="6"/>
        <v>1.3112570805520836</v>
      </c>
      <c r="H237" s="133">
        <f t="shared" si="7"/>
        <v>13470.321552538153</v>
      </c>
      <c r="I237" s="20"/>
      <c r="J237" s="20"/>
      <c r="K237" s="20"/>
      <c r="L237" s="20"/>
      <c r="M237" s="20"/>
    </row>
    <row r="238" spans="1:13" s="13" customFormat="1" ht="11.25" x14ac:dyDescent="0.2">
      <c r="A238" s="104">
        <v>227</v>
      </c>
      <c r="B238" s="36">
        <v>41579</v>
      </c>
      <c r="C238" s="37">
        <v>9774.3412558600012</v>
      </c>
      <c r="D238" s="168"/>
      <c r="E238" s="168"/>
      <c r="F238" s="81">
        <v>3780.61</v>
      </c>
      <c r="G238" s="107">
        <f t="shared" si="6"/>
        <v>1.3042128122181342</v>
      </c>
      <c r="H238" s="133">
        <f t="shared" si="7"/>
        <v>12747.821096884902</v>
      </c>
      <c r="I238" s="21"/>
      <c r="J238" s="21"/>
      <c r="K238" s="21"/>
      <c r="L238" s="21"/>
      <c r="M238" s="21"/>
    </row>
    <row r="239" spans="1:13" s="13" customFormat="1" ht="11.25" x14ac:dyDescent="0.2">
      <c r="A239" s="104">
        <v>228</v>
      </c>
      <c r="B239" s="36">
        <v>41609</v>
      </c>
      <c r="C239" s="37">
        <v>10833.931714639999</v>
      </c>
      <c r="D239" s="168"/>
      <c r="E239" s="168"/>
      <c r="F239" s="81">
        <v>3815.39</v>
      </c>
      <c r="G239" s="107">
        <f t="shared" si="6"/>
        <v>1.2923239826072828</v>
      </c>
      <c r="H239" s="133">
        <f t="shared" si="7"/>
        <v>14000.94978075891</v>
      </c>
      <c r="I239" s="21"/>
      <c r="J239" s="21"/>
      <c r="K239" s="21"/>
      <c r="L239" s="21"/>
      <c r="M239" s="21"/>
    </row>
    <row r="240" spans="1:13" s="13" customFormat="1" ht="12" thickBot="1" x14ac:dyDescent="0.25">
      <c r="A240" s="113"/>
      <c r="B240" s="169"/>
      <c r="C240" s="37"/>
      <c r="D240" s="168"/>
      <c r="E240" s="168"/>
      <c r="F240" s="81"/>
      <c r="G240" s="107"/>
      <c r="H240" s="173"/>
      <c r="I240" s="21"/>
      <c r="J240" s="21"/>
      <c r="K240" s="21"/>
      <c r="L240" s="21"/>
      <c r="M240" s="21"/>
    </row>
    <row r="241" spans="1:13" s="13" customFormat="1" ht="51" x14ac:dyDescent="0.2">
      <c r="A241" s="113"/>
      <c r="B241" s="218" t="s">
        <v>45</v>
      </c>
      <c r="C241" s="222" t="s">
        <v>49</v>
      </c>
      <c r="D241" s="170" t="s">
        <v>64</v>
      </c>
      <c r="E241" s="171" t="s">
        <v>65</v>
      </c>
      <c r="F241" s="220" t="s">
        <v>43</v>
      </c>
      <c r="G241" s="216" t="s">
        <v>42</v>
      </c>
      <c r="H241" s="136" t="s">
        <v>48</v>
      </c>
      <c r="I241" s="135" t="s">
        <v>64</v>
      </c>
      <c r="J241" s="172" t="s">
        <v>65</v>
      </c>
      <c r="K241" s="21"/>
      <c r="L241" s="21"/>
      <c r="M241" s="21"/>
    </row>
    <row r="242" spans="1:13" s="13" customFormat="1" ht="30.75" customHeight="1" thickBot="1" x14ac:dyDescent="0.25">
      <c r="A242" s="113"/>
      <c r="B242" s="219"/>
      <c r="C242" s="223"/>
      <c r="D242" s="134" t="s">
        <v>46</v>
      </c>
      <c r="E242" s="141" t="s">
        <v>46</v>
      </c>
      <c r="F242" s="221"/>
      <c r="G242" s="217"/>
      <c r="H242" s="137">
        <f>G239</f>
        <v>1.2923239826072828</v>
      </c>
      <c r="I242" s="135" t="s">
        <v>47</v>
      </c>
      <c r="J242" s="141" t="s">
        <v>47</v>
      </c>
      <c r="K242" s="21"/>
      <c r="L242" s="21"/>
      <c r="M242" s="21"/>
    </row>
    <row r="243" spans="1:13" s="13" customFormat="1" ht="11.25" x14ac:dyDescent="0.2">
      <c r="A243" s="113">
        <v>229</v>
      </c>
      <c r="B243" s="114">
        <v>41640</v>
      </c>
      <c r="C243" s="115">
        <v>9863.4883079500014</v>
      </c>
      <c r="D243" s="161">
        <f>C243</f>
        <v>9863.4883079500014</v>
      </c>
      <c r="E243" s="128"/>
      <c r="F243" s="116">
        <v>3836.37</v>
      </c>
      <c r="G243" s="117">
        <f t="shared" si="6"/>
        <v>1.2852566358302251</v>
      </c>
      <c r="H243" s="118">
        <f t="shared" ref="H243:H274" si="8">C243*G243</f>
        <v>12677.113800226578</v>
      </c>
      <c r="I243" s="129">
        <f>H243</f>
        <v>12677.113800226578</v>
      </c>
      <c r="J243" s="130"/>
      <c r="K243" s="174"/>
      <c r="L243" s="174"/>
      <c r="M243" s="174"/>
    </row>
    <row r="244" spans="1:13" s="13" customFormat="1" ht="11.25" x14ac:dyDescent="0.2">
      <c r="A244" s="113">
        <v>230</v>
      </c>
      <c r="B244" s="119">
        <v>41671</v>
      </c>
      <c r="C244" s="37">
        <v>9752.8079625699993</v>
      </c>
      <c r="D244" s="162">
        <f t="shared" ref="D244:D254" si="9">D243+C244</f>
        <v>19616.296270520001</v>
      </c>
      <c r="E244" s="130"/>
      <c r="F244" s="81">
        <v>3862.84</v>
      </c>
      <c r="G244" s="107">
        <f t="shared" si="6"/>
        <v>1.2764494516987501</v>
      </c>
      <c r="H244" s="109">
        <f t="shared" si="8"/>
        <v>12448.966376345679</v>
      </c>
      <c r="I244" s="131">
        <f t="shared" ref="I244:I254" si="10">I243+H244</f>
        <v>25126.080176572257</v>
      </c>
      <c r="J244" s="130"/>
      <c r="K244" s="174"/>
      <c r="L244" s="174"/>
      <c r="M244" s="174"/>
    </row>
    <row r="245" spans="1:13" s="13" customFormat="1" ht="11.25" x14ac:dyDescent="0.2">
      <c r="A245" s="113">
        <v>231</v>
      </c>
      <c r="B245" s="119">
        <v>41699</v>
      </c>
      <c r="C245" s="37">
        <v>9525.1223586299984</v>
      </c>
      <c r="D245" s="162">
        <f t="shared" si="9"/>
        <v>29141.418629150001</v>
      </c>
      <c r="E245" s="130"/>
      <c r="F245" s="81">
        <v>3898.38</v>
      </c>
      <c r="G245" s="107">
        <f t="shared" si="6"/>
        <v>1.2648125631672644</v>
      </c>
      <c r="H245" s="109">
        <f t="shared" si="8"/>
        <v>12047.494424900628</v>
      </c>
      <c r="I245" s="131">
        <f t="shared" si="10"/>
        <v>37173.574601472887</v>
      </c>
      <c r="J245" s="130"/>
      <c r="K245" s="174"/>
      <c r="L245" s="174"/>
      <c r="M245" s="174"/>
    </row>
    <row r="246" spans="1:13" s="13" customFormat="1" ht="11.25" x14ac:dyDescent="0.2">
      <c r="A246" s="113">
        <v>232</v>
      </c>
      <c r="B246" s="119">
        <v>41730</v>
      </c>
      <c r="C246" s="37">
        <v>9692.2000704999991</v>
      </c>
      <c r="D246" s="162">
        <f t="shared" si="9"/>
        <v>38833.618699650004</v>
      </c>
      <c r="E246" s="130"/>
      <c r="F246" s="81">
        <v>3924.5</v>
      </c>
      <c r="G246" s="107">
        <f t="shared" si="6"/>
        <v>1.2563944451522489</v>
      </c>
      <c r="H246" s="109">
        <f t="shared" si="8"/>
        <v>12177.226329880434</v>
      </c>
      <c r="I246" s="131">
        <f t="shared" si="10"/>
        <v>49350.800931353318</v>
      </c>
      <c r="J246" s="130"/>
      <c r="K246" s="174"/>
      <c r="L246" s="174"/>
      <c r="M246" s="174"/>
    </row>
    <row r="247" spans="1:13" s="13" customFormat="1" ht="11.25" x14ac:dyDescent="0.2">
      <c r="A247" s="113">
        <v>233</v>
      </c>
      <c r="B247" s="119">
        <v>41760</v>
      </c>
      <c r="C247" s="37">
        <v>9880.9634501399996</v>
      </c>
      <c r="D247" s="162">
        <f t="shared" si="9"/>
        <v>48714.582149790003</v>
      </c>
      <c r="E247" s="130"/>
      <c r="F247" s="81">
        <v>3942.55</v>
      </c>
      <c r="G247" s="107">
        <f t="shared" si="6"/>
        <v>1.2506423507628313</v>
      </c>
      <c r="H247" s="109">
        <f t="shared" si="8"/>
        <v>12357.551357084705</v>
      </c>
      <c r="I247" s="131">
        <f t="shared" si="10"/>
        <v>61708.352288438022</v>
      </c>
      <c r="J247" s="130"/>
      <c r="K247" s="174"/>
      <c r="L247" s="174"/>
      <c r="M247" s="174"/>
    </row>
    <row r="248" spans="1:13" s="13" customFormat="1" ht="11.25" x14ac:dyDescent="0.2">
      <c r="A248" s="113">
        <v>234</v>
      </c>
      <c r="B248" s="119">
        <v>41791</v>
      </c>
      <c r="C248" s="37">
        <v>9806.3712415699993</v>
      </c>
      <c r="D248" s="162">
        <f t="shared" si="9"/>
        <v>58520.953391360003</v>
      </c>
      <c r="E248" s="130"/>
      <c r="F248" s="81">
        <v>3958.32</v>
      </c>
      <c r="G248" s="107">
        <f t="shared" si="6"/>
        <v>1.2456597748539784</v>
      </c>
      <c r="H248" s="109">
        <f t="shared" si="8"/>
        <v>12215.402192908614</v>
      </c>
      <c r="I248" s="131">
        <f t="shared" si="10"/>
        <v>73923.754481346637</v>
      </c>
      <c r="J248" s="130"/>
      <c r="K248" s="174"/>
      <c r="L248" s="174"/>
      <c r="M248" s="174"/>
    </row>
    <row r="249" spans="1:13" s="13" customFormat="1" ht="11.25" x14ac:dyDescent="0.2">
      <c r="A249" s="113">
        <v>235</v>
      </c>
      <c r="B249" s="119">
        <v>41821</v>
      </c>
      <c r="C249" s="37">
        <v>9894.2098557999998</v>
      </c>
      <c r="D249" s="162">
        <f t="shared" si="9"/>
        <v>68415.163247160002</v>
      </c>
      <c r="E249" s="130"/>
      <c r="F249" s="81">
        <v>3958.72</v>
      </c>
      <c r="G249" s="107">
        <f t="shared" si="6"/>
        <v>1.2455339099506912</v>
      </c>
      <c r="H249" s="109">
        <f t="shared" si="8"/>
        <v>12323.57388756724</v>
      </c>
      <c r="I249" s="131">
        <f t="shared" si="10"/>
        <v>86247.328368913877</v>
      </c>
      <c r="J249" s="130"/>
      <c r="K249" s="174"/>
      <c r="L249" s="174"/>
      <c r="M249" s="174"/>
    </row>
    <row r="250" spans="1:13" s="13" customFormat="1" ht="11.25" x14ac:dyDescent="0.2">
      <c r="A250" s="113">
        <v>236</v>
      </c>
      <c r="B250" s="119">
        <v>41852</v>
      </c>
      <c r="C250" s="37">
        <v>9614.3262707999984</v>
      </c>
      <c r="D250" s="162">
        <f t="shared" si="9"/>
        <v>78029.489517959999</v>
      </c>
      <c r="E250" s="130"/>
      <c r="F250" s="81">
        <v>3968.62</v>
      </c>
      <c r="G250" s="107">
        <f t="shared" si="6"/>
        <v>1.2424268385484123</v>
      </c>
      <c r="H250" s="109">
        <f t="shared" si="8"/>
        <v>11945.096993402989</v>
      </c>
      <c r="I250" s="131">
        <f t="shared" si="10"/>
        <v>98192.425362316862</v>
      </c>
      <c r="J250" s="130"/>
      <c r="K250" s="174"/>
      <c r="L250" s="174"/>
      <c r="M250" s="174"/>
    </row>
    <row r="251" spans="1:13" s="13" customFormat="1" ht="11.25" x14ac:dyDescent="0.2">
      <c r="A251" s="113">
        <v>237</v>
      </c>
      <c r="B251" s="119">
        <v>41883</v>
      </c>
      <c r="C251" s="37">
        <v>10156.115574399999</v>
      </c>
      <c r="D251" s="162">
        <f t="shared" si="9"/>
        <v>88185.605092359998</v>
      </c>
      <c r="E251" s="130"/>
      <c r="F251" s="81">
        <v>3991.24</v>
      </c>
      <c r="G251" s="107">
        <f t="shared" si="6"/>
        <v>1.235385494232369</v>
      </c>
      <c r="H251" s="109">
        <f t="shared" si="8"/>
        <v>12546.717858361202</v>
      </c>
      <c r="I251" s="131">
        <f t="shared" si="10"/>
        <v>110739.14322067806</v>
      </c>
      <c r="J251" s="130"/>
      <c r="K251" s="174"/>
      <c r="L251" s="174"/>
      <c r="M251" s="174"/>
    </row>
    <row r="252" spans="1:13" s="13" customFormat="1" ht="11.25" x14ac:dyDescent="0.2">
      <c r="A252" s="113">
        <v>238</v>
      </c>
      <c r="B252" s="119">
        <v>41913</v>
      </c>
      <c r="C252" s="37">
        <v>10735.275092469999</v>
      </c>
      <c r="D252" s="162">
        <f t="shared" si="9"/>
        <v>98920.880184829992</v>
      </c>
      <c r="E252" s="130"/>
      <c r="F252" s="81">
        <v>4008</v>
      </c>
      <c r="G252" s="107">
        <f t="shared" si="6"/>
        <v>1.2302195608782436</v>
      </c>
      <c r="H252" s="109">
        <f t="shared" si="8"/>
        <v>13206.745410165588</v>
      </c>
      <c r="I252" s="131">
        <f t="shared" si="10"/>
        <v>123945.88863084365</v>
      </c>
      <c r="J252" s="144"/>
      <c r="K252" s="174"/>
      <c r="L252" s="174"/>
      <c r="M252" s="174"/>
    </row>
    <row r="253" spans="1:13" s="13" customFormat="1" ht="11.25" x14ac:dyDescent="0.2">
      <c r="A253" s="113">
        <v>239</v>
      </c>
      <c r="B253" s="119">
        <v>41944</v>
      </c>
      <c r="C253" s="37">
        <v>10238.72188495</v>
      </c>
      <c r="D253" s="162">
        <f t="shared" si="9"/>
        <v>109159.60206978</v>
      </c>
      <c r="E253" s="130"/>
      <c r="F253" s="81">
        <v>4028.44</v>
      </c>
      <c r="G253" s="107">
        <f t="shared" si="6"/>
        <v>1.2239775198339804</v>
      </c>
      <c r="H253" s="109">
        <f t="shared" si="8"/>
        <v>12531.965419010998</v>
      </c>
      <c r="I253" s="131">
        <f t="shared" si="10"/>
        <v>136477.85404985465</v>
      </c>
      <c r="J253" s="145"/>
      <c r="K253" s="21"/>
      <c r="L253" s="174"/>
      <c r="M253" s="174"/>
    </row>
    <row r="254" spans="1:13" s="13" customFormat="1" ht="12" thickBot="1" x14ac:dyDescent="0.25">
      <c r="A254" s="113">
        <v>240</v>
      </c>
      <c r="B254" s="120">
        <v>41974</v>
      </c>
      <c r="C254" s="121">
        <v>11323.21312866</v>
      </c>
      <c r="D254" s="163">
        <f t="shared" si="9"/>
        <v>120482.81519844</v>
      </c>
      <c r="E254" s="130"/>
      <c r="F254" s="122">
        <v>4059.86</v>
      </c>
      <c r="G254" s="123">
        <f t="shared" si="6"/>
        <v>1.2145049336676634</v>
      </c>
      <c r="H254" s="124">
        <f t="shared" si="8"/>
        <v>13752.098209728028</v>
      </c>
      <c r="I254" s="132">
        <f t="shared" si="10"/>
        <v>150229.95225958267</v>
      </c>
      <c r="J254" s="153"/>
      <c r="K254" s="21"/>
      <c r="L254" s="174"/>
      <c r="M254" s="174"/>
    </row>
    <row r="255" spans="1:13" s="13" customFormat="1" ht="11.25" x14ac:dyDescent="0.2">
      <c r="A255" s="113">
        <v>241</v>
      </c>
      <c r="B255" s="114">
        <v>42005</v>
      </c>
      <c r="C255" s="115">
        <v>10065.69100671</v>
      </c>
      <c r="D255" s="161">
        <f>C255</f>
        <v>10065.69100671</v>
      </c>
      <c r="E255" s="165">
        <f>(D255/D243)-1</f>
        <v>2.0500120489525209E-2</v>
      </c>
      <c r="F255" s="116">
        <v>4110.2</v>
      </c>
      <c r="G255" s="117">
        <f t="shared" si="6"/>
        <v>1.1996301883120044</v>
      </c>
      <c r="H255" s="118">
        <f t="shared" si="8"/>
        <v>12075.106797869967</v>
      </c>
      <c r="I255" s="129">
        <f>H255</f>
        <v>12075.106797869967</v>
      </c>
      <c r="J255" s="142"/>
      <c r="K255" s="175"/>
      <c r="L255" s="174"/>
      <c r="M255" s="174"/>
    </row>
    <row r="256" spans="1:13" s="13" customFormat="1" ht="11.25" x14ac:dyDescent="0.2">
      <c r="A256" s="113">
        <v>242</v>
      </c>
      <c r="B256" s="119">
        <v>42036</v>
      </c>
      <c r="C256" s="37">
        <v>9993.7945261299992</v>
      </c>
      <c r="D256" s="162">
        <f t="shared" ref="D256:D266" si="11">D255+C256</f>
        <v>20059.485532840001</v>
      </c>
      <c r="E256" s="165">
        <f t="shared" ref="E256:E266" si="12">(D256/D244)-1</f>
        <v>2.2592912352472849E-2</v>
      </c>
      <c r="F256" s="81">
        <v>4160.34</v>
      </c>
      <c r="G256" s="107">
        <f t="shared" si="6"/>
        <v>1.1851723657201094</v>
      </c>
      <c r="H256" s="109">
        <f t="shared" si="8"/>
        <v>11844.369101054172</v>
      </c>
      <c r="I256" s="131">
        <f t="shared" ref="I256:I266" si="13">I255+H256</f>
        <v>23919.475898924138</v>
      </c>
      <c r="J256" s="142"/>
      <c r="K256" s="175"/>
      <c r="L256" s="174"/>
      <c r="M256" s="174"/>
    </row>
    <row r="257" spans="1:40" s="13" customFormat="1" ht="11.25" x14ac:dyDescent="0.2">
      <c r="A257" s="113">
        <v>243</v>
      </c>
      <c r="B257" s="119">
        <v>42064</v>
      </c>
      <c r="C257" s="37">
        <v>9943.8405256799997</v>
      </c>
      <c r="D257" s="162">
        <f t="shared" si="11"/>
        <v>30003.326058520001</v>
      </c>
      <c r="E257" s="165">
        <f t="shared" si="12"/>
        <v>2.9576714858618347E-2</v>
      </c>
      <c r="F257" s="81">
        <v>4215.26</v>
      </c>
      <c r="G257" s="107">
        <f t="shared" si="6"/>
        <v>1.1697309300019454</v>
      </c>
      <c r="H257" s="109">
        <f t="shared" si="8"/>
        <v>11631.6178258947</v>
      </c>
      <c r="I257" s="131">
        <f t="shared" si="13"/>
        <v>35551.093724818842</v>
      </c>
      <c r="J257" s="142"/>
      <c r="K257" s="175"/>
      <c r="L257" s="174"/>
      <c r="M257" s="174"/>
    </row>
    <row r="258" spans="1:40" s="13" customFormat="1" ht="11.25" x14ac:dyDescent="0.2">
      <c r="A258" s="113">
        <v>244</v>
      </c>
      <c r="B258" s="119">
        <v>42095</v>
      </c>
      <c r="C258" s="37">
        <v>10445.283923809999</v>
      </c>
      <c r="D258" s="162">
        <f t="shared" si="11"/>
        <v>40448.609982330003</v>
      </c>
      <c r="E258" s="165">
        <f t="shared" si="12"/>
        <v>4.1587452747342102E-2</v>
      </c>
      <c r="F258" s="81">
        <v>4245.1899999999996</v>
      </c>
      <c r="G258" s="107">
        <f t="shared" si="6"/>
        <v>1.1614839382925148</v>
      </c>
      <c r="H258" s="109">
        <f t="shared" si="8"/>
        <v>12132.029508410329</v>
      </c>
      <c r="I258" s="131">
        <f t="shared" si="13"/>
        <v>47683.123233229169</v>
      </c>
      <c r="J258" s="142"/>
      <c r="K258" s="175"/>
      <c r="L258" s="174"/>
      <c r="M258" s="174"/>
    </row>
    <row r="259" spans="1:40" s="13" customFormat="1" ht="11.25" x14ac:dyDescent="0.2">
      <c r="A259" s="113">
        <v>245</v>
      </c>
      <c r="B259" s="119">
        <v>42125</v>
      </c>
      <c r="C259" s="37">
        <v>9805.542766229999</v>
      </c>
      <c r="D259" s="162">
        <f t="shared" si="11"/>
        <v>50254.152748560002</v>
      </c>
      <c r="E259" s="165">
        <f t="shared" si="12"/>
        <v>3.1603896222204053E-2</v>
      </c>
      <c r="F259" s="81">
        <v>4276.6000000000004</v>
      </c>
      <c r="G259" s="107">
        <f t="shared" si="6"/>
        <v>1.1529532806435019</v>
      </c>
      <c r="H259" s="109">
        <f t="shared" si="8"/>
        <v>11305.332700815035</v>
      </c>
      <c r="I259" s="131">
        <f t="shared" si="13"/>
        <v>58988.455934044207</v>
      </c>
      <c r="J259" s="142"/>
      <c r="K259" s="175"/>
      <c r="L259" s="174"/>
      <c r="M259" s="174"/>
    </row>
    <row r="260" spans="1:40" s="13" customFormat="1" ht="11.25" x14ac:dyDescent="0.2">
      <c r="A260" s="113">
        <v>246</v>
      </c>
      <c r="B260" s="119">
        <v>42156</v>
      </c>
      <c r="C260" s="37">
        <v>10386.905400629999</v>
      </c>
      <c r="D260" s="162">
        <f t="shared" si="11"/>
        <v>60641.058149190001</v>
      </c>
      <c r="E260" s="165">
        <f t="shared" si="12"/>
        <v>3.6228130865397112E-2</v>
      </c>
      <c r="F260" s="81">
        <v>4310.3900000000003</v>
      </c>
      <c r="G260" s="107">
        <f t="shared" si="6"/>
        <v>1.1439150517702574</v>
      </c>
      <c r="H260" s="109">
        <f t="shared" si="8"/>
        <v>11881.737429094432</v>
      </c>
      <c r="I260" s="131">
        <f t="shared" si="13"/>
        <v>70870.193363138635</v>
      </c>
      <c r="J260" s="142"/>
      <c r="K260" s="175"/>
      <c r="L260" s="174"/>
      <c r="M260" s="174"/>
    </row>
    <row r="261" spans="1:40" s="13" customFormat="1" ht="11.25" x14ac:dyDescent="0.2">
      <c r="A261" s="113">
        <v>247</v>
      </c>
      <c r="B261" s="119">
        <v>42186</v>
      </c>
      <c r="C261" s="37">
        <v>10355.119867860001</v>
      </c>
      <c r="D261" s="162">
        <f t="shared" si="11"/>
        <v>70996.178017049999</v>
      </c>
      <c r="E261" s="165">
        <f t="shared" si="12"/>
        <v>3.7725770828985539E-2</v>
      </c>
      <c r="F261" s="81">
        <v>4337.1099999999997</v>
      </c>
      <c r="G261" s="107">
        <f t="shared" si="6"/>
        <v>1.136867637666557</v>
      </c>
      <c r="H261" s="109">
        <f t="shared" si="8"/>
        <v>11772.40066192803</v>
      </c>
      <c r="I261" s="131">
        <f t="shared" si="13"/>
        <v>82642.594025066661</v>
      </c>
      <c r="J261" s="142"/>
      <c r="K261" s="175"/>
      <c r="L261" s="174"/>
      <c r="M261" s="174"/>
    </row>
    <row r="262" spans="1:40" s="13" customFormat="1" ht="11.25" x14ac:dyDescent="0.2">
      <c r="A262" s="113">
        <v>248</v>
      </c>
      <c r="B262" s="119">
        <v>42217</v>
      </c>
      <c r="C262" s="37">
        <v>9924.7167986599998</v>
      </c>
      <c r="D262" s="162">
        <f t="shared" si="11"/>
        <v>80920.894815709995</v>
      </c>
      <c r="E262" s="165">
        <f t="shared" si="12"/>
        <v>3.7055289168391736E-2</v>
      </c>
      <c r="F262" s="81">
        <v>4346.6499999999996</v>
      </c>
      <c r="G262" s="107">
        <f t="shared" si="6"/>
        <v>1.1343724477471158</v>
      </c>
      <c r="H262" s="109">
        <f t="shared" si="8"/>
        <v>11258.325288092863</v>
      </c>
      <c r="I262" s="131">
        <f t="shared" si="13"/>
        <v>93900.919313159524</v>
      </c>
      <c r="J262" s="142"/>
      <c r="K262" s="175"/>
      <c r="L262" s="174"/>
      <c r="M262" s="174"/>
    </row>
    <row r="263" spans="1:40" s="13" customFormat="1" ht="11.25" x14ac:dyDescent="0.2">
      <c r="A263" s="113">
        <v>249</v>
      </c>
      <c r="B263" s="119">
        <v>42248</v>
      </c>
      <c r="C263" s="37">
        <v>10566.03714764</v>
      </c>
      <c r="D263" s="162">
        <f t="shared" si="11"/>
        <v>91486.931963349998</v>
      </c>
      <c r="E263" s="165">
        <f t="shared" si="12"/>
        <v>3.7436119733287532E-2</v>
      </c>
      <c r="F263" s="81">
        <v>4370.12</v>
      </c>
      <c r="G263" s="107">
        <f t="shared" si="6"/>
        <v>1.1282802302911592</v>
      </c>
      <c r="H263" s="109">
        <f t="shared" si="8"/>
        <v>11921.450826204202</v>
      </c>
      <c r="I263" s="131">
        <f t="shared" si="13"/>
        <v>105822.37013936373</v>
      </c>
      <c r="J263" s="142"/>
      <c r="K263" s="175"/>
      <c r="L263" s="174"/>
      <c r="M263" s="174"/>
    </row>
    <row r="264" spans="1:40" s="13" customFormat="1" ht="11.25" x14ac:dyDescent="0.2">
      <c r="A264" s="113">
        <v>250</v>
      </c>
      <c r="B264" s="119">
        <v>42278</v>
      </c>
      <c r="C264" s="37">
        <v>10620.31266906</v>
      </c>
      <c r="D264" s="162">
        <f t="shared" si="11"/>
        <v>102107.24463241</v>
      </c>
      <c r="E264" s="165">
        <f t="shared" si="12"/>
        <v>3.2211242374980964E-2</v>
      </c>
      <c r="F264" s="81">
        <v>4405.95</v>
      </c>
      <c r="G264" s="107">
        <f t="shared" si="6"/>
        <v>1.1191048468548215</v>
      </c>
      <c r="H264" s="109">
        <f t="shared" si="8"/>
        <v>11885.243383058712</v>
      </c>
      <c r="I264" s="131">
        <f t="shared" si="13"/>
        <v>117707.61352242244</v>
      </c>
      <c r="J264" s="142"/>
      <c r="K264" s="175"/>
      <c r="L264" s="174"/>
      <c r="M264" s="174"/>
    </row>
    <row r="265" spans="1:40" s="13" customFormat="1" ht="11.25" x14ac:dyDescent="0.2">
      <c r="A265" s="113">
        <v>251</v>
      </c>
      <c r="B265" s="119">
        <v>42309</v>
      </c>
      <c r="C265" s="37">
        <v>10352.840492559999</v>
      </c>
      <c r="D265" s="162">
        <f t="shared" si="11"/>
        <v>112460.08512497001</v>
      </c>
      <c r="E265" s="165">
        <f t="shared" si="12"/>
        <v>3.0235389215510278E-2</v>
      </c>
      <c r="F265" s="81">
        <v>4450.45</v>
      </c>
      <c r="G265" s="107">
        <f t="shared" si="6"/>
        <v>1.1079149299509039</v>
      </c>
      <c r="H265" s="109">
        <f t="shared" si="8"/>
        <v>11470.066549107492</v>
      </c>
      <c r="I265" s="131">
        <f t="shared" si="13"/>
        <v>129177.68007152993</v>
      </c>
      <c r="J265" s="142"/>
      <c r="K265" s="175"/>
      <c r="L265" s="174"/>
      <c r="M265" s="174"/>
    </row>
    <row r="266" spans="1:40" s="13" customFormat="1" ht="12" thickBot="1" x14ac:dyDescent="0.25">
      <c r="A266" s="113">
        <v>252</v>
      </c>
      <c r="B266" s="120">
        <v>42339</v>
      </c>
      <c r="C266" s="121">
        <v>11452.725743159999</v>
      </c>
      <c r="D266" s="163">
        <f t="shared" si="11"/>
        <v>123912.81086813001</v>
      </c>
      <c r="E266" s="165">
        <f t="shared" si="12"/>
        <v>2.8468754353396131E-2</v>
      </c>
      <c r="F266" s="122">
        <v>4493.17</v>
      </c>
      <c r="G266" s="123">
        <f t="shared" si="6"/>
        <v>1.0973811362579204</v>
      </c>
      <c r="H266" s="124">
        <f t="shared" si="8"/>
        <v>12568.005189279256</v>
      </c>
      <c r="I266" s="132">
        <f t="shared" si="13"/>
        <v>141745.6852608092</v>
      </c>
      <c r="J266" s="143"/>
      <c r="K266" s="176"/>
      <c r="L266" s="174"/>
      <c r="M266" s="174"/>
    </row>
    <row r="267" spans="1:40" s="13" customFormat="1" ht="10.5" customHeight="1" x14ac:dyDescent="0.2">
      <c r="A267" s="113">
        <v>253</v>
      </c>
      <c r="B267" s="125">
        <v>42370</v>
      </c>
      <c r="C267" s="126">
        <v>10320.944499069999</v>
      </c>
      <c r="D267" s="161">
        <f>C267</f>
        <v>10320.944499069999</v>
      </c>
      <c r="E267" s="165">
        <f>(D267/D255)-1</f>
        <v>2.5358764956111113E-2</v>
      </c>
      <c r="F267" s="116">
        <v>4550.2299999999996</v>
      </c>
      <c r="G267" s="117">
        <f t="shared" si="6"/>
        <v>1.0836199488817051</v>
      </c>
      <c r="H267" s="118">
        <f t="shared" si="8"/>
        <v>11183.981350493148</v>
      </c>
      <c r="I267" s="129">
        <f>H267</f>
        <v>11183.981350493148</v>
      </c>
      <c r="J267" s="142"/>
      <c r="K267" s="175"/>
      <c r="L267" s="174"/>
      <c r="M267" s="174"/>
      <c r="N267" s="18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</row>
    <row r="268" spans="1:40" s="13" customFormat="1" ht="10.5" customHeight="1" x14ac:dyDescent="0.2">
      <c r="A268" s="113">
        <v>254</v>
      </c>
      <c r="B268" s="127">
        <v>42401</v>
      </c>
      <c r="C268" s="40">
        <v>9927.0029633799986</v>
      </c>
      <c r="D268" s="162">
        <f t="shared" ref="D268:D278" si="14">C268+D267</f>
        <v>20247.94746245</v>
      </c>
      <c r="E268" s="165">
        <f t="shared" ref="E268:E278" si="15">(D268/D256)-1</f>
        <v>9.3951526972844146E-3</v>
      </c>
      <c r="F268" s="81">
        <v>4591.18</v>
      </c>
      <c r="G268" s="107">
        <f t="shared" si="6"/>
        <v>1.0739548438527786</v>
      </c>
      <c r="H268" s="109">
        <f t="shared" si="8"/>
        <v>10661.152917462838</v>
      </c>
      <c r="I268" s="131">
        <f t="shared" ref="I268:I278" si="16">I267+H268</f>
        <v>21845.134267955986</v>
      </c>
      <c r="J268" s="142"/>
      <c r="K268" s="175"/>
      <c r="L268" s="174"/>
      <c r="M268" s="174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</row>
    <row r="269" spans="1:40" s="13" customFormat="1" ht="10.5" customHeight="1" x14ac:dyDescent="0.2">
      <c r="A269" s="113">
        <v>255</v>
      </c>
      <c r="B269" s="127">
        <v>42430</v>
      </c>
      <c r="C269" s="40">
        <v>10295.599015670001</v>
      </c>
      <c r="D269" s="162">
        <f t="shared" si="14"/>
        <v>30543.546478119999</v>
      </c>
      <c r="E269" s="165">
        <f t="shared" si="15"/>
        <v>1.8005351091619826E-2</v>
      </c>
      <c r="F269" s="81">
        <v>4610.92</v>
      </c>
      <c r="G269" s="107">
        <f t="shared" si="6"/>
        <v>1.0693570914264399</v>
      </c>
      <c r="H269" s="109">
        <f t="shared" si="8"/>
        <v>11009.67181788979</v>
      </c>
      <c r="I269" s="131">
        <f t="shared" si="16"/>
        <v>32854.806085845776</v>
      </c>
      <c r="J269" s="142"/>
      <c r="K269" s="175"/>
      <c r="L269" s="174"/>
      <c r="M269" s="174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</row>
    <row r="270" spans="1:40" s="13" customFormat="1" ht="10.5" customHeight="1" x14ac:dyDescent="0.2">
      <c r="A270" s="113">
        <v>256</v>
      </c>
      <c r="B270" s="127">
        <v>42461</v>
      </c>
      <c r="C270" s="40">
        <v>9940.0359892300003</v>
      </c>
      <c r="D270" s="162">
        <f t="shared" si="14"/>
        <v>40483.582467350003</v>
      </c>
      <c r="E270" s="165">
        <f t="shared" si="15"/>
        <v>8.6461524970271597E-4</v>
      </c>
      <c r="F270" s="81">
        <v>4639.05</v>
      </c>
      <c r="G270" s="107">
        <f t="shared" si="6"/>
        <v>1.0628727864541232</v>
      </c>
      <c r="H270" s="109">
        <f t="shared" si="8"/>
        <v>10564.993749327157</v>
      </c>
      <c r="I270" s="131">
        <f t="shared" si="16"/>
        <v>43419.799835172933</v>
      </c>
      <c r="J270" s="142"/>
      <c r="K270" s="175"/>
      <c r="L270" s="174"/>
      <c r="M270" s="174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</row>
    <row r="271" spans="1:40" s="13" customFormat="1" ht="10.5" customHeight="1" x14ac:dyDescent="0.2">
      <c r="A271" s="113">
        <v>257</v>
      </c>
      <c r="B271" s="127">
        <v>42491</v>
      </c>
      <c r="C271" s="40">
        <v>10102.56517647</v>
      </c>
      <c r="D271" s="162">
        <f t="shared" si="14"/>
        <v>50586.147643820004</v>
      </c>
      <c r="E271" s="165">
        <f t="shared" si="15"/>
        <v>6.6063176295318993E-3</v>
      </c>
      <c r="F271" s="81">
        <v>4675.2299999999996</v>
      </c>
      <c r="G271" s="107">
        <f t="shared" ref="G271:G291" si="17">$G$9/F271</f>
        <v>1.0546475788356937</v>
      </c>
      <c r="H271" s="109">
        <f t="shared" si="8"/>
        <v>10654.645903393877</v>
      </c>
      <c r="I271" s="131">
        <f t="shared" si="16"/>
        <v>54074.445738566807</v>
      </c>
      <c r="J271" s="142"/>
      <c r="K271" s="175"/>
      <c r="L271" s="174"/>
      <c r="M271" s="174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</row>
    <row r="272" spans="1:40" s="13" customFormat="1" ht="10.5" customHeight="1" x14ac:dyDescent="0.2">
      <c r="A272" s="113">
        <v>258</v>
      </c>
      <c r="B272" s="127">
        <v>42522</v>
      </c>
      <c r="C272" s="40">
        <v>10397.8862059</v>
      </c>
      <c r="D272" s="162">
        <f t="shared" si="14"/>
        <v>60984.033849720006</v>
      </c>
      <c r="E272" s="165">
        <f t="shared" si="15"/>
        <v>5.6558330444400617E-3</v>
      </c>
      <c r="F272" s="81">
        <v>4691.59</v>
      </c>
      <c r="G272" s="107">
        <f t="shared" si="17"/>
        <v>1.0509699270396604</v>
      </c>
      <c r="H272" s="109">
        <f t="shared" si="8"/>
        <v>10927.865707181414</v>
      </c>
      <c r="I272" s="131">
        <f t="shared" si="16"/>
        <v>65002.311445748222</v>
      </c>
      <c r="J272" s="142"/>
      <c r="K272" s="175"/>
      <c r="L272" s="174"/>
      <c r="M272" s="174"/>
    </row>
    <row r="273" spans="1:14" s="13" customFormat="1" ht="10.5" customHeight="1" x14ac:dyDescent="0.2">
      <c r="A273" s="113">
        <v>259</v>
      </c>
      <c r="B273" s="127">
        <v>42552</v>
      </c>
      <c r="C273" s="40">
        <v>9845.9460495700005</v>
      </c>
      <c r="D273" s="162">
        <f t="shared" si="14"/>
        <v>70829.979899290003</v>
      </c>
      <c r="E273" s="165">
        <f t="shared" si="15"/>
        <v>-2.3409445747921698E-3</v>
      </c>
      <c r="F273" s="81">
        <v>4715.99</v>
      </c>
      <c r="G273" s="107">
        <f t="shared" si="17"/>
        <v>1.0455323272526025</v>
      </c>
      <c r="H273" s="109">
        <f t="shared" si="8"/>
        <v>10294.254887210491</v>
      </c>
      <c r="I273" s="131">
        <f t="shared" si="16"/>
        <v>75296.566332958711</v>
      </c>
      <c r="J273" s="142"/>
      <c r="K273" s="175"/>
      <c r="L273" s="174"/>
      <c r="M273" s="174"/>
    </row>
    <row r="274" spans="1:14" s="13" customFormat="1" ht="10.5" customHeight="1" x14ac:dyDescent="0.2">
      <c r="A274" s="113">
        <v>260</v>
      </c>
      <c r="B274" s="127">
        <v>42583</v>
      </c>
      <c r="C274" s="40">
        <v>10230.03316558</v>
      </c>
      <c r="D274" s="162">
        <f t="shared" si="14"/>
        <v>81060.01306487</v>
      </c>
      <c r="E274" s="165">
        <f t="shared" si="15"/>
        <v>1.719188220506318E-3</v>
      </c>
      <c r="F274" s="81">
        <v>4736.74</v>
      </c>
      <c r="G274" s="107">
        <f t="shared" si="17"/>
        <v>1.0409522160811022</v>
      </c>
      <c r="H274" s="109">
        <f t="shared" si="8"/>
        <v>10648.975694293675</v>
      </c>
      <c r="I274" s="131">
        <f t="shared" si="16"/>
        <v>85945.542027252392</v>
      </c>
      <c r="J274" s="142"/>
      <c r="K274" s="175"/>
      <c r="L274" s="174"/>
      <c r="M274" s="174"/>
    </row>
    <row r="275" spans="1:14" s="13" customFormat="1" ht="10.5" customHeight="1" x14ac:dyDescent="0.2">
      <c r="A275" s="113">
        <v>261</v>
      </c>
      <c r="B275" s="127">
        <v>42614</v>
      </c>
      <c r="C275" s="40">
        <v>10151.988047549999</v>
      </c>
      <c r="D275" s="162">
        <f t="shared" si="14"/>
        <v>91212.001112419995</v>
      </c>
      <c r="E275" s="165">
        <f t="shared" si="15"/>
        <v>-3.0051379473534645E-3</v>
      </c>
      <c r="F275" s="81">
        <v>4740.53</v>
      </c>
      <c r="G275" s="107">
        <f t="shared" si="17"/>
        <v>1.0401199865837787</v>
      </c>
      <c r="H275" s="109">
        <f t="shared" ref="H275:H291" si="18">C275*G275</f>
        <v>10559.285671816388</v>
      </c>
      <c r="I275" s="131">
        <f t="shared" si="16"/>
        <v>96504.827699068774</v>
      </c>
      <c r="J275" s="142"/>
      <c r="K275" s="175"/>
      <c r="L275" s="174"/>
      <c r="M275" s="174"/>
    </row>
    <row r="276" spans="1:14" s="13" customFormat="1" ht="10.5" customHeight="1" x14ac:dyDescent="0.2">
      <c r="A276" s="113">
        <v>262</v>
      </c>
      <c r="B276" s="127">
        <v>42644</v>
      </c>
      <c r="C276" s="40">
        <v>10524.252450800001</v>
      </c>
      <c r="D276" s="162">
        <f t="shared" si="14"/>
        <v>101736.25356322</v>
      </c>
      <c r="E276" s="165">
        <f t="shared" si="15"/>
        <v>-3.6333471785041649E-3</v>
      </c>
      <c r="F276" s="81">
        <v>4752.8599999999997</v>
      </c>
      <c r="G276" s="107">
        <f t="shared" si="17"/>
        <v>1.0374216787365924</v>
      </c>
      <c r="H276" s="109">
        <f t="shared" si="18"/>
        <v>10918.087644956633</v>
      </c>
      <c r="I276" s="131">
        <f t="shared" si="16"/>
        <v>107422.9153440254</v>
      </c>
      <c r="J276" s="142"/>
      <c r="K276" s="175"/>
      <c r="L276" s="174"/>
      <c r="M276" s="174"/>
    </row>
    <row r="277" spans="1:14" s="13" customFormat="1" ht="10.5" customHeight="1" x14ac:dyDescent="0.2">
      <c r="A277" s="113">
        <v>263</v>
      </c>
      <c r="B277" s="127">
        <v>42675</v>
      </c>
      <c r="C277" s="40">
        <v>10964.35990555</v>
      </c>
      <c r="D277" s="162">
        <f t="shared" si="14"/>
        <v>112700.61346877</v>
      </c>
      <c r="E277" s="165">
        <f t="shared" si="15"/>
        <v>2.1387885624726266E-3</v>
      </c>
      <c r="F277" s="90">
        <v>4761.42</v>
      </c>
      <c r="G277" s="147">
        <f t="shared" si="17"/>
        <v>1.0355566196638819</v>
      </c>
      <c r="H277" s="174">
        <f t="shared" si="18"/>
        <v>11354.215480569557</v>
      </c>
      <c r="I277" s="174">
        <f t="shared" si="16"/>
        <v>118777.13082459496</v>
      </c>
      <c r="J277" s="175"/>
      <c r="K277" s="175"/>
      <c r="L277" s="174"/>
      <c r="M277" s="174"/>
    </row>
    <row r="278" spans="1:14" s="13" customFormat="1" ht="12" thickBot="1" x14ac:dyDescent="0.25">
      <c r="A278" s="113">
        <v>264</v>
      </c>
      <c r="B278" s="127">
        <v>42705</v>
      </c>
      <c r="C278" s="40">
        <v>11099.990151239999</v>
      </c>
      <c r="D278" s="162">
        <f t="shared" si="14"/>
        <v>123800.60362000999</v>
      </c>
      <c r="E278" s="165">
        <f t="shared" si="15"/>
        <v>-9.0553387768299576E-4</v>
      </c>
      <c r="F278" s="90">
        <v>4775.7</v>
      </c>
      <c r="G278" s="147">
        <f t="shared" si="17"/>
        <v>1.0324601629080554</v>
      </c>
      <c r="H278" s="174">
        <f t="shared" si="18"/>
        <v>11460.29763982706</v>
      </c>
      <c r="I278" s="174">
        <f t="shared" si="16"/>
        <v>130237.42846442202</v>
      </c>
      <c r="J278" s="176"/>
      <c r="K278" s="176"/>
      <c r="L278" s="174"/>
      <c r="M278" s="174"/>
    </row>
    <row r="279" spans="1:14" s="13" customFormat="1" ht="11.25" x14ac:dyDescent="0.2">
      <c r="A279" s="113">
        <v>265</v>
      </c>
      <c r="B279" s="150">
        <v>42736</v>
      </c>
      <c r="C279" s="154">
        <v>10846.632161880001</v>
      </c>
      <c r="D279" s="161">
        <f>C279</f>
        <v>10846.632161880001</v>
      </c>
      <c r="E279" s="162">
        <f>(D279/D267)-1</f>
        <v>5.0934065468269063E-2</v>
      </c>
      <c r="F279" s="177">
        <v>4793.8500000000004</v>
      </c>
      <c r="G279" s="147">
        <f t="shared" si="17"/>
        <v>1.0285511645128653</v>
      </c>
      <c r="H279" s="174">
        <f t="shared" si="18"/>
        <v>11156.316141144373</v>
      </c>
      <c r="I279" s="174">
        <f>H279</f>
        <v>11156.316141144373</v>
      </c>
      <c r="J279" s="175"/>
      <c r="K279" s="175"/>
      <c r="L279" s="174"/>
      <c r="M279" s="174"/>
      <c r="N279" s="146"/>
    </row>
    <row r="280" spans="1:14" s="13" customFormat="1" ht="11.25" x14ac:dyDescent="0.2">
      <c r="A280" s="113">
        <v>266</v>
      </c>
      <c r="B280" s="151">
        <v>42767</v>
      </c>
      <c r="C280" s="40">
        <v>8944.8339617599977</v>
      </c>
      <c r="D280" s="162">
        <f t="shared" ref="D280:D290" si="19">D279+C280</f>
        <v>19791.466123639999</v>
      </c>
      <c r="E280" s="165">
        <f t="shared" ref="E280:E290" si="20">(D280/D268)-1</f>
        <v>-2.2544573451533823E-2</v>
      </c>
      <c r="F280" s="90">
        <v>4809.67</v>
      </c>
      <c r="G280" s="147">
        <f t="shared" si="17"/>
        <v>1.0251680468722386</v>
      </c>
      <c r="H280" s="174">
        <f t="shared" si="18"/>
        <v>9169.9579621739649</v>
      </c>
      <c r="I280" s="174">
        <f t="shared" ref="I280:I290" si="21">I279+H280</f>
        <v>20326.274103318337</v>
      </c>
      <c r="J280" s="175"/>
      <c r="K280" s="175"/>
      <c r="L280" s="174"/>
      <c r="M280" s="174"/>
      <c r="N280" s="146"/>
    </row>
    <row r="281" spans="1:14" s="13" customFormat="1" ht="10.5" customHeight="1" x14ac:dyDescent="0.2">
      <c r="A281" s="113">
        <v>267</v>
      </c>
      <c r="B281" s="151">
        <v>42795</v>
      </c>
      <c r="C281" s="40">
        <v>11040.223434200001</v>
      </c>
      <c r="D281" s="162">
        <f t="shared" si="19"/>
        <v>30831.68955784</v>
      </c>
      <c r="E281" s="165">
        <f t="shared" si="20"/>
        <v>9.4338448852497869E-3</v>
      </c>
      <c r="F281" s="90">
        <v>4821.6899999999996</v>
      </c>
      <c r="G281" s="147">
        <f t="shared" si="17"/>
        <v>1.0226124035348603</v>
      </c>
      <c r="H281" s="174">
        <f t="shared" si="18"/>
        <v>11289.869421609152</v>
      </c>
      <c r="I281" s="174">
        <f t="shared" si="21"/>
        <v>31616.143524927487</v>
      </c>
      <c r="J281" s="175"/>
      <c r="K281" s="175"/>
      <c r="L281" s="174"/>
      <c r="M281" s="174"/>
      <c r="N281" s="146"/>
    </row>
    <row r="282" spans="1:14" s="13" customFormat="1" ht="10.5" customHeight="1" x14ac:dyDescent="0.2">
      <c r="A282" s="113">
        <v>268</v>
      </c>
      <c r="B282" s="151">
        <v>42826</v>
      </c>
      <c r="C282" s="40">
        <v>10775.910054980002</v>
      </c>
      <c r="D282" s="162">
        <f t="shared" si="19"/>
        <v>41607.599612820006</v>
      </c>
      <c r="E282" s="165">
        <f t="shared" si="20"/>
        <v>2.7764764800064956E-2</v>
      </c>
      <c r="F282" s="90">
        <v>4828.4399999999996</v>
      </c>
      <c r="G282" s="147">
        <f t="shared" si="17"/>
        <v>1.0211828250946478</v>
      </c>
      <c r="H282" s="174">
        <f t="shared" si="18"/>
        <v>11004.174272910299</v>
      </c>
      <c r="I282" s="174">
        <f t="shared" si="21"/>
        <v>42620.317797837786</v>
      </c>
      <c r="J282" s="175"/>
      <c r="K282" s="175"/>
      <c r="L282" s="174"/>
      <c r="M282" s="174"/>
      <c r="N282" s="146"/>
    </row>
    <row r="283" spans="1:14" s="13" customFormat="1" ht="10.5" customHeight="1" x14ac:dyDescent="0.2">
      <c r="A283" s="113">
        <v>269</v>
      </c>
      <c r="B283" s="151">
        <v>42856</v>
      </c>
      <c r="C283" s="40">
        <v>10236.800066369999</v>
      </c>
      <c r="D283" s="162">
        <f t="shared" si="19"/>
        <v>51844.399679190006</v>
      </c>
      <c r="E283" s="165">
        <f t="shared" si="20"/>
        <v>2.487345042024991E-2</v>
      </c>
      <c r="F283" s="90">
        <v>4843.41</v>
      </c>
      <c r="G283" s="147">
        <f t="shared" si="17"/>
        <v>1.0180265556704884</v>
      </c>
      <c r="H283" s="174">
        <f t="shared" si="18"/>
        <v>10421.334312654077</v>
      </c>
      <c r="I283" s="174">
        <f t="shared" si="21"/>
        <v>53041.652110491865</v>
      </c>
      <c r="J283" s="175"/>
      <c r="K283" s="175"/>
      <c r="L283" s="174"/>
      <c r="M283" s="174"/>
      <c r="N283" s="146"/>
    </row>
    <row r="284" spans="1:14" s="13" customFormat="1" ht="11.25" x14ac:dyDescent="0.2">
      <c r="A284" s="13">
        <v>270</v>
      </c>
      <c r="B284" s="151">
        <v>42887</v>
      </c>
      <c r="C284" s="40">
        <v>10684.28945025</v>
      </c>
      <c r="D284" s="162">
        <f t="shared" si="19"/>
        <v>62528.689129440005</v>
      </c>
      <c r="E284" s="165">
        <f t="shared" si="20"/>
        <v>2.5328847277082733E-2</v>
      </c>
      <c r="F284" s="90">
        <v>4832.2700000000004</v>
      </c>
      <c r="G284" s="147">
        <f t="shared" si="17"/>
        <v>1.02037344767573</v>
      </c>
      <c r="H284" s="174">
        <f t="shared" si="18"/>
        <v>10901.965262317022</v>
      </c>
      <c r="I284" s="174">
        <f t="shared" si="21"/>
        <v>63943.617372808891</v>
      </c>
      <c r="J284" s="175"/>
      <c r="K284" s="175"/>
      <c r="L284" s="174"/>
      <c r="M284" s="174"/>
      <c r="N284" s="146"/>
    </row>
    <row r="285" spans="1:14" s="13" customFormat="1" ht="11.25" x14ac:dyDescent="0.2">
      <c r="A285" s="13">
        <v>271</v>
      </c>
      <c r="B285" s="151">
        <v>42917</v>
      </c>
      <c r="C285" s="155">
        <v>10467.99126049</v>
      </c>
      <c r="D285" s="162">
        <f t="shared" si="19"/>
        <v>72996.680389929999</v>
      </c>
      <c r="E285" s="165">
        <f t="shared" si="20"/>
        <v>3.0590161026739393E-2</v>
      </c>
      <c r="F285" s="178">
        <v>4843.87</v>
      </c>
      <c r="G285" s="147">
        <f t="shared" si="17"/>
        <v>1.0179298783823678</v>
      </c>
      <c r="H285" s="174">
        <f t="shared" si="18"/>
        <v>10655.681070698274</v>
      </c>
      <c r="I285" s="174">
        <f t="shared" si="21"/>
        <v>74599.29844350717</v>
      </c>
      <c r="J285" s="175"/>
      <c r="K285" s="175"/>
      <c r="L285" s="174"/>
      <c r="M285" s="174"/>
      <c r="N285" s="146"/>
    </row>
    <row r="286" spans="1:14" s="13" customFormat="1" ht="11.25" x14ac:dyDescent="0.2">
      <c r="A286" s="13">
        <v>272</v>
      </c>
      <c r="B286" s="151">
        <v>42948</v>
      </c>
      <c r="C286" s="155">
        <v>11278.98040635</v>
      </c>
      <c r="D286" s="162">
        <f t="shared" si="19"/>
        <v>84275.660796280004</v>
      </c>
      <c r="E286" s="165">
        <f t="shared" si="20"/>
        <v>3.966996315232052E-2</v>
      </c>
      <c r="F286" s="178">
        <v>4853.07</v>
      </c>
      <c r="G286" s="147">
        <f t="shared" si="17"/>
        <v>1.01600018132852</v>
      </c>
      <c r="H286" s="174">
        <f t="shared" si="18"/>
        <v>11459.446138052424</v>
      </c>
      <c r="I286" s="174">
        <f t="shared" si="21"/>
        <v>86058.7445815596</v>
      </c>
      <c r="J286" s="175"/>
      <c r="K286" s="175"/>
      <c r="L286" s="174"/>
      <c r="M286" s="174"/>
      <c r="N286" s="146"/>
    </row>
    <row r="287" spans="1:14" s="13" customFormat="1" ht="11.25" x14ac:dyDescent="0.2">
      <c r="A287" s="13">
        <v>273</v>
      </c>
      <c r="B287" s="151">
        <v>42979</v>
      </c>
      <c r="C287" s="156">
        <v>11048.04860127</v>
      </c>
      <c r="D287" s="162">
        <f t="shared" si="19"/>
        <v>95323.709397550003</v>
      </c>
      <c r="E287" s="165">
        <f t="shared" si="20"/>
        <v>4.5078588727181623E-2</v>
      </c>
      <c r="F287" s="178">
        <v>4860.83</v>
      </c>
      <c r="G287" s="147">
        <f t="shared" si="17"/>
        <v>1.014378202899505</v>
      </c>
      <c r="H287" s="174">
        <f t="shared" si="18"/>
        <v>11206.899685702652</v>
      </c>
      <c r="I287" s="174">
        <f t="shared" si="21"/>
        <v>97265.644267262251</v>
      </c>
      <c r="J287" s="175"/>
      <c r="K287" s="175"/>
      <c r="L287" s="174"/>
      <c r="M287" s="174"/>
    </row>
    <row r="288" spans="1:14" s="13" customFormat="1" ht="11.25" x14ac:dyDescent="0.2">
      <c r="A288" s="13">
        <v>274</v>
      </c>
      <c r="B288" s="151">
        <v>43009</v>
      </c>
      <c r="C288" s="155">
        <v>11176.162700839997</v>
      </c>
      <c r="D288" s="162">
        <f t="shared" si="19"/>
        <v>106499.87209839</v>
      </c>
      <c r="E288" s="165">
        <f t="shared" si="20"/>
        <v>4.6823215602389334E-2</v>
      </c>
      <c r="F288" s="178">
        <v>4881.25</v>
      </c>
      <c r="G288" s="147">
        <f t="shared" si="17"/>
        <v>1.0101346991037132</v>
      </c>
      <c r="H288" s="174">
        <f t="shared" si="18"/>
        <v>11289.429746947153</v>
      </c>
      <c r="I288" s="174">
        <f t="shared" si="21"/>
        <v>108555.0740142094</v>
      </c>
      <c r="J288" s="175"/>
      <c r="K288" s="175"/>
      <c r="L288" s="174"/>
      <c r="M288" s="174"/>
    </row>
    <row r="289" spans="1:13" s="13" customFormat="1" ht="11.25" x14ac:dyDescent="0.2">
      <c r="A289" s="13">
        <v>275</v>
      </c>
      <c r="B289" s="151">
        <v>43040</v>
      </c>
      <c r="C289" s="155">
        <v>11400.57836313</v>
      </c>
      <c r="D289" s="162">
        <f t="shared" si="19"/>
        <v>117900.45046152</v>
      </c>
      <c r="E289" s="165">
        <f t="shared" si="20"/>
        <v>4.6138497677219004E-2</v>
      </c>
      <c r="F289" s="179">
        <v>4894.92</v>
      </c>
      <c r="G289" s="147">
        <f t="shared" si="17"/>
        <v>1.0073137048205079</v>
      </c>
      <c r="H289" s="174">
        <f t="shared" si="18"/>
        <v>11483.958828061002</v>
      </c>
      <c r="I289" s="174">
        <f t="shared" si="21"/>
        <v>120039.0328422704</v>
      </c>
      <c r="J289" s="175"/>
      <c r="K289" s="175"/>
      <c r="L289" s="174"/>
      <c r="M289" s="174"/>
    </row>
    <row r="290" spans="1:13" s="13" customFormat="1" ht="12" thickBot="1" x14ac:dyDescent="0.25">
      <c r="A290" s="13">
        <v>276</v>
      </c>
      <c r="B290" s="151">
        <v>43070</v>
      </c>
      <c r="C290" s="155">
        <v>11625.65957553</v>
      </c>
      <c r="D290" s="162">
        <f t="shared" si="19"/>
        <v>129526.11003705001</v>
      </c>
      <c r="E290" s="165">
        <f t="shared" si="20"/>
        <v>4.6247806954267556E-2</v>
      </c>
      <c r="F290" s="179">
        <v>4916.46</v>
      </c>
      <c r="G290" s="147">
        <f t="shared" si="17"/>
        <v>1.0029004609007295</v>
      </c>
      <c r="H290" s="174">
        <f t="shared" si="18"/>
        <v>11659.379346574016</v>
      </c>
      <c r="I290" s="174">
        <f t="shared" si="21"/>
        <v>131698.41218884441</v>
      </c>
      <c r="J290" s="175"/>
      <c r="K290" s="175"/>
    </row>
    <row r="291" spans="1:13" s="13" customFormat="1" ht="11.25" x14ac:dyDescent="0.2">
      <c r="A291" s="13">
        <v>277</v>
      </c>
      <c r="B291" s="150">
        <v>43101</v>
      </c>
      <c r="C291" s="157">
        <v>11921.839841999999</v>
      </c>
      <c r="D291" s="184">
        <f>C291</f>
        <v>11921.839841999999</v>
      </c>
      <c r="E291" s="165">
        <f t="shared" ref="E291:E314" si="22">(D291/D279)-1</f>
        <v>9.9128251430777414E-2</v>
      </c>
      <c r="F291" s="180">
        <v>4930.72</v>
      </c>
      <c r="G291" s="147">
        <f t="shared" si="17"/>
        <v>1</v>
      </c>
      <c r="H291" s="174">
        <f t="shared" si="18"/>
        <v>11921.839841999999</v>
      </c>
      <c r="I291" s="174"/>
      <c r="J291" s="175"/>
      <c r="K291" s="175"/>
    </row>
    <row r="292" spans="1:13" s="13" customFormat="1" ht="11.25" x14ac:dyDescent="0.2">
      <c r="A292" s="13">
        <v>278</v>
      </c>
      <c r="B292" s="151">
        <v>43132</v>
      </c>
      <c r="C292" s="155">
        <v>10714.326112429999</v>
      </c>
      <c r="D292" s="164">
        <f t="shared" ref="D292:D302" si="23">D291+C292</f>
        <v>22636.165954429998</v>
      </c>
      <c r="E292" s="165">
        <f t="shared" si="22"/>
        <v>0.14373365838684049</v>
      </c>
      <c r="F292" s="179">
        <v>4946.5</v>
      </c>
      <c r="J292" s="175"/>
      <c r="K292" s="175"/>
    </row>
    <row r="293" spans="1:13" s="13" customFormat="1" ht="10.5" x14ac:dyDescent="0.15">
      <c r="A293" s="13">
        <v>279</v>
      </c>
      <c r="B293" s="151">
        <v>43160</v>
      </c>
      <c r="C293" s="155">
        <v>10645.72588281</v>
      </c>
      <c r="D293" s="164">
        <f t="shared" si="23"/>
        <v>33281.89183724</v>
      </c>
      <c r="E293" s="165">
        <f t="shared" si="22"/>
        <v>7.9470256561952057E-2</v>
      </c>
      <c r="F293" s="113"/>
      <c r="J293" s="175"/>
      <c r="K293" s="175"/>
    </row>
    <row r="294" spans="1:13" s="13" customFormat="1" ht="10.5" x14ac:dyDescent="0.15">
      <c r="A294" s="13">
        <v>280</v>
      </c>
      <c r="B294" s="151">
        <v>43191</v>
      </c>
      <c r="C294" s="155">
        <v>11610.56006394</v>
      </c>
      <c r="D294" s="164">
        <f t="shared" si="23"/>
        <v>44892.45190118</v>
      </c>
      <c r="E294" s="165">
        <f t="shared" si="22"/>
        <v>7.8948372867630567E-2</v>
      </c>
      <c r="F294" s="113"/>
      <c r="J294" s="175"/>
    </row>
    <row r="295" spans="1:13" s="13" customFormat="1" ht="10.5" x14ac:dyDescent="0.15">
      <c r="A295" s="13">
        <v>281</v>
      </c>
      <c r="B295" s="151">
        <v>43221</v>
      </c>
      <c r="C295" s="155">
        <v>11204.2004607</v>
      </c>
      <c r="D295" s="164">
        <f t="shared" si="23"/>
        <v>56096.652361879998</v>
      </c>
      <c r="E295" s="165">
        <f t="shared" si="22"/>
        <v>8.2019518192951946E-2</v>
      </c>
      <c r="F295" s="113"/>
      <c r="J295" s="175"/>
    </row>
    <row r="296" spans="1:13" s="13" customFormat="1" ht="10.5" x14ac:dyDescent="0.15">
      <c r="A296" s="13">
        <v>282</v>
      </c>
      <c r="B296" s="151">
        <v>43252</v>
      </c>
      <c r="C296" s="155">
        <v>10872.452255300001</v>
      </c>
      <c r="D296" s="164">
        <f t="shared" si="23"/>
        <v>66969.104617179997</v>
      </c>
      <c r="E296" s="165">
        <f t="shared" si="22"/>
        <v>7.1014050503248827E-2</v>
      </c>
      <c r="F296" s="113"/>
      <c r="J296" s="175"/>
    </row>
    <row r="297" spans="1:13" s="13" customFormat="1" ht="10.5" x14ac:dyDescent="0.15">
      <c r="A297" s="13">
        <v>283</v>
      </c>
      <c r="B297" s="151">
        <v>43282</v>
      </c>
      <c r="C297" s="155">
        <v>11582.952273110001</v>
      </c>
      <c r="D297" s="164">
        <f t="shared" si="23"/>
        <v>78552.056890289998</v>
      </c>
      <c r="E297" s="165">
        <f t="shared" si="22"/>
        <v>7.6104508734980314E-2</v>
      </c>
      <c r="F297" s="113"/>
      <c r="J297" s="175"/>
    </row>
    <row r="298" spans="1:13" s="13" customFormat="1" ht="10.5" x14ac:dyDescent="0.15">
      <c r="A298" s="13">
        <v>284</v>
      </c>
      <c r="B298" s="151">
        <v>43313</v>
      </c>
      <c r="C298" s="155">
        <v>11692.276758399999</v>
      </c>
      <c r="D298" s="164">
        <f t="shared" si="23"/>
        <v>90244.333648689993</v>
      </c>
      <c r="E298" s="165">
        <f t="shared" si="22"/>
        <v>7.0823210355337229E-2</v>
      </c>
      <c r="F298" s="113"/>
      <c r="J298" s="175"/>
    </row>
    <row r="299" spans="1:13" s="13" customFormat="1" ht="10.5" x14ac:dyDescent="0.15">
      <c r="A299" s="13">
        <v>285</v>
      </c>
      <c r="B299" s="151">
        <v>43344</v>
      </c>
      <c r="C299" s="155">
        <v>11679.602192029999</v>
      </c>
      <c r="D299" s="164">
        <f t="shared" si="23"/>
        <v>101923.93584071999</v>
      </c>
      <c r="E299" s="165">
        <f t="shared" si="22"/>
        <v>6.9240134326325586E-2</v>
      </c>
      <c r="F299" s="113"/>
      <c r="J299" s="175"/>
    </row>
    <row r="300" spans="1:13" s="13" customFormat="1" ht="10.5" x14ac:dyDescent="0.15">
      <c r="A300" s="13">
        <v>286</v>
      </c>
      <c r="B300" s="151">
        <v>43374</v>
      </c>
      <c r="C300" s="155">
        <v>11888.72138117</v>
      </c>
      <c r="D300" s="164">
        <f t="shared" si="23"/>
        <v>113812.65722189</v>
      </c>
      <c r="E300" s="165">
        <f t="shared" si="22"/>
        <v>6.8664731510138077E-2</v>
      </c>
      <c r="F300" s="113"/>
      <c r="J300" s="175"/>
    </row>
    <row r="301" spans="1:13" s="13" customFormat="1" ht="10.5" x14ac:dyDescent="0.15">
      <c r="A301" s="13">
        <v>287</v>
      </c>
      <c r="B301" s="151">
        <v>43405</v>
      </c>
      <c r="C301" s="155">
        <v>11613.834180340002</v>
      </c>
      <c r="D301" s="164">
        <f t="shared" si="23"/>
        <v>125426.49140222999</v>
      </c>
      <c r="E301" s="165">
        <f t="shared" si="22"/>
        <v>6.3833860780424523E-2</v>
      </c>
      <c r="F301" s="113"/>
      <c r="J301" s="175"/>
    </row>
    <row r="302" spans="1:13" s="13" customFormat="1" ht="11.25" thickBot="1" x14ac:dyDescent="0.2">
      <c r="A302" s="13">
        <v>288</v>
      </c>
      <c r="B302" s="152">
        <v>43435</v>
      </c>
      <c r="C302" s="158">
        <v>12086.512804790002</v>
      </c>
      <c r="D302" s="164">
        <f t="shared" si="23"/>
        <v>137513.00420701999</v>
      </c>
      <c r="E302" s="165">
        <f t="shared" si="22"/>
        <v>6.166242595940985E-2</v>
      </c>
      <c r="F302" s="181"/>
      <c r="J302" s="175"/>
    </row>
    <row r="303" spans="1:13" s="13" customFormat="1" ht="10.5" x14ac:dyDescent="0.15">
      <c r="A303" s="13">
        <v>289</v>
      </c>
      <c r="B303" s="150">
        <v>43466</v>
      </c>
      <c r="C303" s="206">
        <v>12492.273852139999</v>
      </c>
      <c r="D303" s="159">
        <f>C303</f>
        <v>12492.273852139999</v>
      </c>
      <c r="E303" s="166">
        <f t="shared" si="22"/>
        <v>4.78478169225518E-2</v>
      </c>
      <c r="F303" s="213">
        <f t="shared" ref="F303:F307" si="24">(C303/C291)-1</f>
        <v>4.78478169225518E-2</v>
      </c>
      <c r="H303" s="207"/>
      <c r="I303" s="276"/>
      <c r="J303" s="277"/>
      <c r="K303" s="207"/>
      <c r="L303" s="207"/>
      <c r="M303" s="207"/>
    </row>
    <row r="304" spans="1:13" s="13" customFormat="1" ht="10.5" x14ac:dyDescent="0.15">
      <c r="A304" s="13">
        <v>290</v>
      </c>
      <c r="B304" s="151">
        <v>43497</v>
      </c>
      <c r="C304" s="206">
        <v>11379.352279389999</v>
      </c>
      <c r="D304" s="160">
        <f t="shared" ref="D304:D314" si="25">D303+C304</f>
        <v>23871.62613153</v>
      </c>
      <c r="E304" s="212">
        <f>(D304/D292)-1</f>
        <v>5.4579038675859115E-2</v>
      </c>
      <c r="F304" s="213">
        <f t="shared" si="24"/>
        <v>6.2068874885979453E-2</v>
      </c>
      <c r="H304" s="207"/>
      <c r="I304" s="278"/>
      <c r="J304" s="278"/>
      <c r="K304" s="278"/>
      <c r="L304" s="278"/>
      <c r="M304" s="207"/>
    </row>
    <row r="305" spans="1:16" s="13" customFormat="1" ht="10.5" x14ac:dyDescent="0.15">
      <c r="A305" s="13">
        <v>291</v>
      </c>
      <c r="B305" s="151">
        <v>43525</v>
      </c>
      <c r="C305" s="206">
        <v>11413.24223165</v>
      </c>
      <c r="D305" s="160">
        <f t="shared" si="25"/>
        <v>35284.868363180001</v>
      </c>
      <c r="E305" s="166">
        <f t="shared" si="22"/>
        <v>6.018217160656758E-2</v>
      </c>
      <c r="F305" s="213">
        <f t="shared" si="24"/>
        <v>7.2096196848289384E-2</v>
      </c>
      <c r="H305" s="207"/>
      <c r="I305" s="279"/>
      <c r="J305" s="280"/>
      <c r="K305" s="281"/>
      <c r="L305" s="279"/>
      <c r="M305" s="207"/>
    </row>
    <row r="306" spans="1:16" s="13" customFormat="1" ht="11.25" x14ac:dyDescent="0.2">
      <c r="A306" s="13">
        <v>292</v>
      </c>
      <c r="B306" s="151">
        <v>43556</v>
      </c>
      <c r="C306" s="206">
        <v>12118.576755419999</v>
      </c>
      <c r="D306" s="231">
        <f t="shared" si="25"/>
        <v>47403.445118600001</v>
      </c>
      <c r="E306" s="166">
        <f t="shared" si="22"/>
        <v>5.5933528044922909E-2</v>
      </c>
      <c r="F306" s="213">
        <f t="shared" si="24"/>
        <v>4.3754710253624651E-2</v>
      </c>
      <c r="H306" s="207"/>
      <c r="I306" s="230"/>
      <c r="J306" s="209"/>
      <c r="K306" s="209"/>
      <c r="L306" s="269"/>
      <c r="M306" s="255"/>
      <c r="N306" s="205"/>
    </row>
    <row r="307" spans="1:16" s="13" customFormat="1" ht="11.25" x14ac:dyDescent="0.2">
      <c r="A307" s="13">
        <v>293</v>
      </c>
      <c r="B307" s="151">
        <v>43586</v>
      </c>
      <c r="C307" s="206">
        <v>11831.93526574</v>
      </c>
      <c r="D307" s="160">
        <f t="shared" si="25"/>
        <v>59235.380384340002</v>
      </c>
      <c r="E307" s="166">
        <f t="shared" si="22"/>
        <v>5.5952144919665381E-2</v>
      </c>
      <c r="F307" s="213">
        <f t="shared" si="24"/>
        <v>5.6026738118605701E-2</v>
      </c>
      <c r="H307" s="207"/>
      <c r="I307" s="230"/>
      <c r="J307" s="209"/>
      <c r="K307" s="209"/>
      <c r="L307" s="269"/>
      <c r="M307" s="255"/>
      <c r="N307" s="205"/>
      <c r="O307" s="174"/>
      <c r="P307" s="174"/>
    </row>
    <row r="308" spans="1:16" s="13" customFormat="1" ht="11.25" x14ac:dyDescent="0.2">
      <c r="A308" s="13">
        <v>294</v>
      </c>
      <c r="B308" s="151">
        <v>43617</v>
      </c>
      <c r="C308" s="206">
        <v>11483.86032032</v>
      </c>
      <c r="D308" s="160">
        <f t="shared" si="25"/>
        <v>70719.240704659998</v>
      </c>
      <c r="E308" s="166">
        <f>(D308/D296)-1</f>
        <v>5.5998002495585952E-2</v>
      </c>
      <c r="F308" s="213">
        <f>(C308/C296)-1</f>
        <v>5.62346056495171E-2</v>
      </c>
      <c r="G308" s="205">
        <f>((1+F308)/(1+IPCA!H301/100))-1</f>
        <v>2.1799947421415444E-2</v>
      </c>
      <c r="H308" s="207"/>
      <c r="I308" s="230"/>
      <c r="J308" s="209"/>
      <c r="K308" s="209"/>
      <c r="L308" s="269"/>
      <c r="M308" s="255"/>
      <c r="N308" s="205"/>
      <c r="O308" s="174"/>
      <c r="P308" s="174"/>
    </row>
    <row r="309" spans="1:16" s="13" customFormat="1" ht="10.5" x14ac:dyDescent="0.15">
      <c r="A309" s="13">
        <v>295</v>
      </c>
      <c r="B309" s="151">
        <v>43647</v>
      </c>
      <c r="C309" s="206">
        <v>11864.962529029999</v>
      </c>
      <c r="D309" s="160">
        <f t="shared" si="25"/>
        <v>82584.203233690001</v>
      </c>
      <c r="E309" s="166">
        <f t="shared" si="22"/>
        <v>5.1330881749303003E-2</v>
      </c>
      <c r="F309" s="113"/>
      <c r="G309" s="205"/>
      <c r="H309" s="207"/>
      <c r="I309" s="230"/>
      <c r="J309" s="209"/>
      <c r="K309" s="209"/>
      <c r="L309" s="269"/>
      <c r="M309" s="207"/>
      <c r="N309" s="205"/>
    </row>
    <row r="310" spans="1:16" s="13" customFormat="1" ht="10.5" x14ac:dyDescent="0.15">
      <c r="A310" s="13">
        <v>296</v>
      </c>
      <c r="B310" s="151">
        <v>43678</v>
      </c>
      <c r="C310" s="206">
        <v>11875.38136637</v>
      </c>
      <c r="D310" s="160">
        <f t="shared" si="25"/>
        <v>94459.58460006</v>
      </c>
      <c r="E310" s="166">
        <f t="shared" si="22"/>
        <v>4.6709314379553835E-2</v>
      </c>
      <c r="F310" s="113"/>
      <c r="H310" s="207"/>
      <c r="I310" s="276"/>
      <c r="J310" s="282"/>
      <c r="K310" s="282"/>
      <c r="L310" s="269"/>
      <c r="M310" s="207"/>
      <c r="N310" s="205"/>
    </row>
    <row r="311" spans="1:16" s="13" customFormat="1" ht="10.5" x14ac:dyDescent="0.15">
      <c r="A311" s="13">
        <v>297</v>
      </c>
      <c r="B311" s="151">
        <v>43709</v>
      </c>
      <c r="C311" s="206">
        <v>12237.54248407</v>
      </c>
      <c r="D311" s="160">
        <f t="shared" si="25"/>
        <v>106697.12708413</v>
      </c>
      <c r="E311" s="166">
        <f t="shared" si="22"/>
        <v>4.6830915663119921E-2</v>
      </c>
      <c r="F311" s="113"/>
      <c r="G311" s="214"/>
      <c r="H311" s="207"/>
      <c r="I311" s="207"/>
      <c r="J311" s="277"/>
      <c r="K311" s="207"/>
      <c r="L311" s="207"/>
      <c r="M311" s="207"/>
    </row>
    <row r="312" spans="1:16" s="13" customFormat="1" ht="10.5" x14ac:dyDescent="0.15">
      <c r="A312" s="13">
        <v>298</v>
      </c>
      <c r="B312" s="151">
        <v>43739</v>
      </c>
      <c r="C312" s="206">
        <v>12614.06753511</v>
      </c>
      <c r="D312" s="160">
        <f t="shared" si="25"/>
        <v>119311.19461924001</v>
      </c>
      <c r="E312" s="166">
        <f t="shared" si="22"/>
        <v>4.8312178377752923E-2</v>
      </c>
      <c r="F312" s="113"/>
      <c r="H312" s="207"/>
      <c r="I312" s="207"/>
      <c r="J312" s="277"/>
      <c r="K312" s="207"/>
      <c r="L312" s="207"/>
      <c r="M312" s="207"/>
    </row>
    <row r="313" spans="1:16" s="13" customFormat="1" ht="10.5" x14ac:dyDescent="0.15">
      <c r="A313" s="13">
        <v>299</v>
      </c>
      <c r="B313" s="151">
        <v>43770</v>
      </c>
      <c r="C313" s="206">
        <v>12733.549559790001</v>
      </c>
      <c r="D313" s="160">
        <f t="shared" si="25"/>
        <v>132044.74417903001</v>
      </c>
      <c r="E313" s="166">
        <f t="shared" si="22"/>
        <v>5.2765988291707533E-2</v>
      </c>
      <c r="F313" s="113"/>
      <c r="J313" s="175"/>
    </row>
    <row r="314" spans="1:16" s="13" customFormat="1" ht="11.25" thickBot="1" x14ac:dyDescent="0.2">
      <c r="A314" s="13">
        <v>300</v>
      </c>
      <c r="B314" s="152">
        <v>43800</v>
      </c>
      <c r="C314" s="229">
        <v>14602.358693239999</v>
      </c>
      <c r="D314" s="160">
        <f t="shared" si="25"/>
        <v>146647.10287227001</v>
      </c>
      <c r="E314" s="166">
        <f t="shared" si="22"/>
        <v>6.6423526399721711E-2</v>
      </c>
      <c r="F314" s="182"/>
      <c r="J314" s="175"/>
    </row>
    <row r="315" spans="1:16" s="13" customFormat="1" ht="52.5" x14ac:dyDescent="0.15">
      <c r="B315" s="268" t="s">
        <v>45</v>
      </c>
      <c r="C315" s="267" t="s">
        <v>49</v>
      </c>
      <c r="D315" s="285" t="s">
        <v>86</v>
      </c>
      <c r="E315" s="285" t="s">
        <v>87</v>
      </c>
      <c r="F315" s="285" t="s">
        <v>88</v>
      </c>
      <c r="G315" s="283" t="s">
        <v>90</v>
      </c>
      <c r="J315" s="175"/>
    </row>
    <row r="316" spans="1:16" s="13" customFormat="1" ht="10.5" x14ac:dyDescent="0.15">
      <c r="A316" s="13" t="s">
        <v>92</v>
      </c>
      <c r="B316" s="230">
        <v>43831</v>
      </c>
      <c r="C316" s="206">
        <v>13082.640609939997</v>
      </c>
      <c r="D316" s="160">
        <f>C316</f>
        <v>13082.640609939997</v>
      </c>
      <c r="E316" s="166">
        <f>(D316/D303)-1</f>
        <v>4.7258550748058292E-2</v>
      </c>
      <c r="F316" s="269">
        <f>(C316/C303)-1</f>
        <v>4.7258550748058292E-2</v>
      </c>
      <c r="J316" s="175"/>
    </row>
    <row r="317" spans="1:16" s="13" customFormat="1" ht="10.5" x14ac:dyDescent="0.15">
      <c r="A317" s="13" t="s">
        <v>92</v>
      </c>
      <c r="B317" s="230">
        <v>43862</v>
      </c>
      <c r="C317" s="206">
        <v>11927.616738930001</v>
      </c>
      <c r="D317" s="160">
        <f>D316+C317</f>
        <v>25010.25734887</v>
      </c>
      <c r="E317" s="166">
        <f>(D317/D304)-1</f>
        <v>4.7698100291378109E-2</v>
      </c>
      <c r="F317" s="269">
        <f t="shared" ref="F317:F327" si="26">(C317/C304)-1</f>
        <v>4.8180638588103619E-2</v>
      </c>
      <c r="J317" s="175"/>
    </row>
    <row r="318" spans="1:16" s="13" customFormat="1" ht="10.5" x14ac:dyDescent="0.15">
      <c r="A318" s="13" t="s">
        <v>92</v>
      </c>
      <c r="B318" s="230">
        <v>43891</v>
      </c>
      <c r="C318" s="206">
        <v>12214.58091586</v>
      </c>
      <c r="D318" s="160">
        <f>D317+C318</f>
        <v>37224.838264730002</v>
      </c>
      <c r="E318" s="166">
        <f>(D318/D305)-1</f>
        <v>5.4980222161587378E-2</v>
      </c>
      <c r="F318" s="269">
        <f t="shared" si="26"/>
        <v>7.021130963012534E-2</v>
      </c>
      <c r="J318" s="175"/>
    </row>
    <row r="319" spans="1:16" s="13" customFormat="1" ht="10.5" x14ac:dyDescent="0.15">
      <c r="A319" s="13" t="s">
        <v>92</v>
      </c>
      <c r="B319" s="230">
        <v>43922</v>
      </c>
      <c r="C319" s="206">
        <v>10549.614101599998</v>
      </c>
      <c r="D319" s="231">
        <f>D318+C319</f>
        <v>47774.452366329999</v>
      </c>
      <c r="E319" s="166">
        <f>(D319/D306)-1</f>
        <v>7.8265882743704385E-3</v>
      </c>
      <c r="F319" s="269">
        <f t="shared" si="26"/>
        <v>-0.12946756747802801</v>
      </c>
      <c r="J319" s="175"/>
    </row>
    <row r="320" spans="1:16" s="13" customFormat="1" ht="10.5" x14ac:dyDescent="0.15">
      <c r="A320" s="13" t="s">
        <v>91</v>
      </c>
      <c r="B320" s="230">
        <v>43952</v>
      </c>
      <c r="C320" s="270">
        <f>C307*(1+G320)</f>
        <v>8873.9514493049992</v>
      </c>
      <c r="D320" s="274">
        <f t="shared" ref="D320:D327" si="27">D319+C320</f>
        <v>56648.403815635</v>
      </c>
      <c r="E320" s="271">
        <f t="shared" ref="E320:E327" si="28">(D320/D307)-1</f>
        <v>-4.3672827825529059E-2</v>
      </c>
      <c r="F320" s="275">
        <f t="shared" si="26"/>
        <v>-0.25</v>
      </c>
      <c r="G320" s="284">
        <v>-0.25</v>
      </c>
      <c r="J320" s="175"/>
    </row>
    <row r="321" spans="1:16" s="13" customFormat="1" ht="10.5" x14ac:dyDescent="0.15">
      <c r="A321" s="13" t="s">
        <v>91</v>
      </c>
      <c r="B321" s="230">
        <v>43983</v>
      </c>
      <c r="C321" s="270">
        <f t="shared" ref="C321:C327" si="29">C308*(1+G321)</f>
        <v>9187.088256256</v>
      </c>
      <c r="D321" s="274">
        <f t="shared" si="27"/>
        <v>65835.492071891</v>
      </c>
      <c r="E321" s="271">
        <f t="shared" si="28"/>
        <v>-6.9058273025931816E-2</v>
      </c>
      <c r="F321" s="275">
        <f t="shared" si="26"/>
        <v>-0.19999999999999996</v>
      </c>
      <c r="G321" s="284">
        <v>-0.2</v>
      </c>
      <c r="J321" s="175"/>
    </row>
    <row r="322" spans="1:16" s="13" customFormat="1" ht="10.5" x14ac:dyDescent="0.15">
      <c r="A322" s="13" t="s">
        <v>91</v>
      </c>
      <c r="B322" s="230">
        <v>44013</v>
      </c>
      <c r="C322" s="270">
        <f t="shared" si="29"/>
        <v>10085.218149675498</v>
      </c>
      <c r="D322" s="274">
        <f t="shared" si="27"/>
        <v>75920.710221566493</v>
      </c>
      <c r="E322" s="271">
        <f t="shared" si="28"/>
        <v>-8.0687259199773376E-2</v>
      </c>
      <c r="F322" s="275">
        <f t="shared" si="26"/>
        <v>-0.15000000000000002</v>
      </c>
      <c r="G322" s="284">
        <v>-0.15</v>
      </c>
      <c r="I322" s="207"/>
      <c r="J322" s="207"/>
      <c r="K322" s="207"/>
      <c r="L322" s="207"/>
      <c r="M322" s="207"/>
      <c r="N322" s="207"/>
      <c r="O322" s="207"/>
      <c r="P322" s="207"/>
    </row>
    <row r="323" spans="1:16" s="13" customFormat="1" ht="10.5" x14ac:dyDescent="0.15">
      <c r="A323" s="13" t="s">
        <v>91</v>
      </c>
      <c r="B323" s="230">
        <v>44044</v>
      </c>
      <c r="C323" s="270">
        <f t="shared" si="29"/>
        <v>10687.843229733</v>
      </c>
      <c r="D323" s="274">
        <f t="shared" si="27"/>
        <v>86608.553451299493</v>
      </c>
      <c r="E323" s="271">
        <f t="shared" si="28"/>
        <v>-8.3115241105512161E-2</v>
      </c>
      <c r="F323" s="275">
        <f t="shared" si="26"/>
        <v>-9.9999999999999978E-2</v>
      </c>
      <c r="G323" s="284">
        <v>-0.1</v>
      </c>
      <c r="I323" s="207"/>
      <c r="J323" s="208"/>
      <c r="K323" s="209"/>
      <c r="L323" s="210"/>
      <c r="M323" s="210"/>
      <c r="N323" s="210"/>
      <c r="O323" s="210"/>
      <c r="P323" s="211"/>
    </row>
    <row r="324" spans="1:16" s="13" customFormat="1" ht="10.5" x14ac:dyDescent="0.15">
      <c r="A324" s="13" t="s">
        <v>91</v>
      </c>
      <c r="B324" s="230">
        <v>44075</v>
      </c>
      <c r="C324" s="270">
        <f t="shared" si="29"/>
        <v>11258.539085344401</v>
      </c>
      <c r="D324" s="274">
        <f t="shared" si="27"/>
        <v>97867.09253664389</v>
      </c>
      <c r="E324" s="271">
        <f t="shared" si="28"/>
        <v>-8.2757940994265811E-2</v>
      </c>
      <c r="F324" s="275">
        <f t="shared" si="26"/>
        <v>-7.999999999999996E-2</v>
      </c>
      <c r="G324" s="284">
        <v>-0.08</v>
      </c>
      <c r="I324" s="207"/>
      <c r="J324" s="208"/>
      <c r="K324" s="209"/>
      <c r="L324" s="210"/>
      <c r="M324" s="210"/>
      <c r="N324" s="210"/>
      <c r="O324" s="210"/>
      <c r="P324" s="211"/>
    </row>
    <row r="325" spans="1:16" s="13" customFormat="1" ht="10.5" x14ac:dyDescent="0.15">
      <c r="A325" s="13" t="s">
        <v>91</v>
      </c>
      <c r="B325" s="230">
        <v>44105</v>
      </c>
      <c r="C325" s="270">
        <f t="shared" si="29"/>
        <v>12109.5048337056</v>
      </c>
      <c r="D325" s="274">
        <f t="shared" si="27"/>
        <v>109976.59737034948</v>
      </c>
      <c r="E325" s="271">
        <f t="shared" si="28"/>
        <v>-7.8237396571882445E-2</v>
      </c>
      <c r="F325" s="275">
        <f t="shared" si="26"/>
        <v>-4.0000000000000036E-2</v>
      </c>
      <c r="G325" s="284">
        <v>-0.04</v>
      </c>
      <c r="I325" s="207"/>
      <c r="J325" s="208"/>
      <c r="K325" s="209"/>
      <c r="L325" s="210"/>
      <c r="M325" s="210"/>
      <c r="N325" s="210"/>
      <c r="O325" s="210"/>
      <c r="P325" s="211"/>
    </row>
    <row r="326" spans="1:16" s="13" customFormat="1" ht="10.5" x14ac:dyDescent="0.15">
      <c r="A326" s="13" t="s">
        <v>91</v>
      </c>
      <c r="B326" s="230">
        <v>44136</v>
      </c>
      <c r="C326" s="270">
        <f t="shared" si="29"/>
        <v>12478.8785685942</v>
      </c>
      <c r="D326" s="274">
        <f t="shared" si="27"/>
        <v>122455.47593894368</v>
      </c>
      <c r="E326" s="271">
        <f t="shared" si="28"/>
        <v>-7.2621354978619435E-2</v>
      </c>
      <c r="F326" s="275">
        <f t="shared" si="26"/>
        <v>-2.0000000000000018E-2</v>
      </c>
      <c r="G326" s="284">
        <v>-0.02</v>
      </c>
      <c r="I326" s="207"/>
      <c r="J326" s="208"/>
      <c r="K326" s="209"/>
      <c r="L326" s="210"/>
      <c r="M326" s="210"/>
      <c r="N326" s="210"/>
      <c r="O326" s="210"/>
      <c r="P326" s="211"/>
    </row>
    <row r="327" spans="1:16" s="13" customFormat="1" ht="10.5" x14ac:dyDescent="0.15">
      <c r="A327" s="13" t="s">
        <v>91</v>
      </c>
      <c r="B327" s="230">
        <v>44166</v>
      </c>
      <c r="C327" s="270">
        <f t="shared" si="29"/>
        <v>14602.358693239999</v>
      </c>
      <c r="D327" s="274">
        <f t="shared" si="27"/>
        <v>137057.83463218369</v>
      </c>
      <c r="E327" s="271">
        <f t="shared" si="28"/>
        <v>-6.539009671700502E-2</v>
      </c>
      <c r="F327" s="275">
        <f t="shared" si="26"/>
        <v>0</v>
      </c>
      <c r="G327" s="284">
        <v>0</v>
      </c>
      <c r="I327" s="207"/>
      <c r="J327" s="208"/>
      <c r="K327" s="209"/>
      <c r="L327" s="210"/>
      <c r="M327" s="210"/>
      <c r="N327" s="210"/>
      <c r="O327" s="210"/>
      <c r="P327" s="211"/>
    </row>
    <row r="328" spans="1:16" s="13" customFormat="1" ht="10.5" x14ac:dyDescent="0.15">
      <c r="A328" s="13" t="s">
        <v>89</v>
      </c>
      <c r="B328" s="230"/>
      <c r="C328" s="270">
        <f>SUM(C316:C327)</f>
        <v>137057.83463218369</v>
      </c>
      <c r="D328" s="273"/>
      <c r="E328" s="273"/>
      <c r="F328" s="272"/>
      <c r="I328" s="207"/>
      <c r="J328" s="208"/>
      <c r="K328" s="209"/>
      <c r="L328" s="210"/>
      <c r="M328" s="210"/>
      <c r="N328" s="210"/>
      <c r="O328" s="210"/>
      <c r="P328" s="211"/>
    </row>
    <row r="329" spans="1:16" s="13" customFormat="1" ht="10.5" x14ac:dyDescent="0.15">
      <c r="B329" s="230"/>
      <c r="C329" s="270"/>
      <c r="D329" s="273"/>
      <c r="E329" s="273"/>
      <c r="F329" s="272"/>
      <c r="I329" s="207"/>
      <c r="J329" s="208"/>
      <c r="K329" s="209"/>
      <c r="L329" s="210"/>
      <c r="M329" s="210"/>
      <c r="N329" s="210"/>
      <c r="O329" s="210"/>
      <c r="P329" s="211"/>
    </row>
    <row r="330" spans="1:16" s="13" customFormat="1" ht="10.5" x14ac:dyDescent="0.15">
      <c r="B330" s="230"/>
      <c r="C330" s="270"/>
      <c r="D330" s="273"/>
      <c r="E330" s="273"/>
      <c r="F330" s="272"/>
      <c r="I330" s="207"/>
      <c r="J330" s="208"/>
      <c r="K330" s="209"/>
      <c r="L330" s="210"/>
      <c r="M330" s="210"/>
      <c r="N330" s="210"/>
      <c r="O330" s="210"/>
      <c r="P330" s="211"/>
    </row>
    <row r="331" spans="1:16" s="13" customFormat="1" ht="10.5" x14ac:dyDescent="0.15">
      <c r="B331" s="230"/>
      <c r="C331" s="270"/>
      <c r="D331" s="273"/>
      <c r="E331" s="273"/>
      <c r="F331" s="272"/>
      <c r="I331" s="207"/>
      <c r="J331" s="208"/>
      <c r="K331" s="209"/>
      <c r="L331" s="210"/>
      <c r="M331" s="210"/>
      <c r="N331" s="210"/>
      <c r="O331" s="210"/>
      <c r="P331" s="211"/>
    </row>
    <row r="332" spans="1:16" s="13" customFormat="1" ht="15.75" thickBot="1" x14ac:dyDescent="0.25">
      <c r="A332" s="140" t="s">
        <v>63</v>
      </c>
      <c r="I332" s="207"/>
      <c r="J332" s="208"/>
      <c r="K332" s="209"/>
      <c r="L332" s="210"/>
      <c r="M332" s="210"/>
      <c r="N332" s="210"/>
      <c r="O332" s="210"/>
      <c r="P332" s="211"/>
    </row>
    <row r="333" spans="1:16" s="13" customFormat="1" ht="15.75" thickBot="1" x14ac:dyDescent="0.2">
      <c r="A333" s="138" t="s">
        <v>51</v>
      </c>
      <c r="I333" s="207"/>
      <c r="J333" s="207"/>
      <c r="K333" s="207"/>
      <c r="L333" s="207"/>
      <c r="M333" s="207"/>
      <c r="N333" s="207"/>
      <c r="O333" s="207"/>
      <c r="P333" s="207"/>
    </row>
    <row r="334" spans="1:16" s="13" customFormat="1" ht="15.75" thickBot="1" x14ac:dyDescent="0.2">
      <c r="A334" s="139" t="s">
        <v>52</v>
      </c>
    </row>
    <row r="335" spans="1:16" s="13" customFormat="1" ht="15.75" thickBot="1" x14ac:dyDescent="0.2">
      <c r="A335" s="139" t="s">
        <v>53</v>
      </c>
    </row>
    <row r="336" spans="1:16" s="13" customFormat="1" ht="15.75" thickBot="1" x14ac:dyDescent="0.2">
      <c r="A336" s="139" t="s">
        <v>54</v>
      </c>
    </row>
    <row r="337" spans="1:1" s="13" customFormat="1" ht="15.75" thickBot="1" x14ac:dyDescent="0.2">
      <c r="A337" s="139" t="s">
        <v>55</v>
      </c>
    </row>
    <row r="338" spans="1:1" s="13" customFormat="1" ht="15.75" thickBot="1" x14ac:dyDescent="0.2">
      <c r="A338" s="139" t="s">
        <v>56</v>
      </c>
    </row>
    <row r="339" spans="1:1" s="13" customFormat="1" ht="15.75" thickBot="1" x14ac:dyDescent="0.2">
      <c r="A339" s="139" t="s">
        <v>57</v>
      </c>
    </row>
    <row r="340" spans="1:1" s="13" customFormat="1" ht="15.75" thickBot="1" x14ac:dyDescent="0.2">
      <c r="A340" s="139" t="s">
        <v>58</v>
      </c>
    </row>
    <row r="341" spans="1:1" s="13" customFormat="1" ht="15.75" thickBot="1" x14ac:dyDescent="0.2">
      <c r="A341" s="139" t="s">
        <v>59</v>
      </c>
    </row>
    <row r="342" spans="1:1" s="13" customFormat="1" ht="15.75" thickBot="1" x14ac:dyDescent="0.2">
      <c r="A342" s="139" t="s">
        <v>60</v>
      </c>
    </row>
    <row r="343" spans="1:1" s="13" customFormat="1" ht="15.75" thickBot="1" x14ac:dyDescent="0.2">
      <c r="A343" s="139" t="s">
        <v>61</v>
      </c>
    </row>
    <row r="344" spans="1:1" s="13" customFormat="1" ht="15.75" thickBot="1" x14ac:dyDescent="0.2">
      <c r="A344" s="139" t="s">
        <v>62</v>
      </c>
    </row>
    <row r="345" spans="1:1" s="13" customFormat="1" ht="10.5" x14ac:dyDescent="0.15"/>
    <row r="346" spans="1:1" s="13" customFormat="1" ht="10.5" x14ac:dyDescent="0.15"/>
    <row r="347" spans="1:1" s="13" customFormat="1" ht="10.5" x14ac:dyDescent="0.15"/>
    <row r="348" spans="1:1" s="13" customFormat="1" ht="10.5" x14ac:dyDescent="0.15"/>
    <row r="349" spans="1:1" s="13" customFormat="1" ht="10.5" x14ac:dyDescent="0.15"/>
    <row r="350" spans="1:1" s="13" customFormat="1" ht="10.5" x14ac:dyDescent="0.15"/>
    <row r="351" spans="1:1" s="13" customFormat="1" ht="10.5" x14ac:dyDescent="0.15"/>
    <row r="352" spans="1:1" s="13" customFormat="1" ht="10.5" x14ac:dyDescent="0.15"/>
    <row r="353" s="13" customFormat="1" ht="10.5" x14ac:dyDescent="0.15"/>
    <row r="354" s="13" customFormat="1" ht="10.5" x14ac:dyDescent="0.15"/>
    <row r="355" s="13" customFormat="1" ht="10.5" x14ac:dyDescent="0.15"/>
    <row r="356" s="13" customFormat="1" ht="10.5" x14ac:dyDescent="0.15"/>
    <row r="357" s="13" customFormat="1" ht="10.5" x14ac:dyDescent="0.15"/>
    <row r="358" s="13" customFormat="1" ht="10.5" x14ac:dyDescent="0.15"/>
    <row r="359" s="13" customFormat="1" ht="10.5" x14ac:dyDescent="0.15"/>
    <row r="360" s="13" customFormat="1" ht="10.5" x14ac:dyDescent="0.15"/>
    <row r="361" s="13" customFormat="1" ht="10.5" x14ac:dyDescent="0.15"/>
    <row r="362" s="13" customFormat="1" ht="10.5" x14ac:dyDescent="0.15"/>
    <row r="363" s="13" customFormat="1" ht="10.5" x14ac:dyDescent="0.15"/>
    <row r="364" s="13" customFormat="1" ht="10.5" x14ac:dyDescent="0.15"/>
    <row r="365" s="13" customFormat="1" ht="10.5" x14ac:dyDescent="0.15"/>
    <row r="366" s="13" customFormat="1" ht="10.5" x14ac:dyDescent="0.15"/>
    <row r="367" s="13" customFormat="1" ht="10.5" x14ac:dyDescent="0.15"/>
    <row r="368" s="13" customFormat="1" ht="10.5" x14ac:dyDescent="0.15"/>
    <row r="369" s="13" customFormat="1" ht="10.5" x14ac:dyDescent="0.15"/>
    <row r="370" s="13" customFormat="1" ht="10.5" x14ac:dyDescent="0.15"/>
    <row r="371" s="13" customFormat="1" ht="10.5" x14ac:dyDescent="0.15"/>
    <row r="372" s="13" customFormat="1" ht="10.5" x14ac:dyDescent="0.15"/>
    <row r="373" s="13" customFormat="1" ht="10.5" x14ac:dyDescent="0.15"/>
    <row r="374" s="13" customFormat="1" ht="10.5" x14ac:dyDescent="0.15"/>
    <row r="375" s="13" customFormat="1" ht="10.5" x14ac:dyDescent="0.15"/>
    <row r="376" s="13" customFormat="1" ht="10.5" x14ac:dyDescent="0.15"/>
    <row r="377" s="13" customFormat="1" ht="10.5" x14ac:dyDescent="0.15"/>
    <row r="378" s="13" customFormat="1" ht="10.5" x14ac:dyDescent="0.15"/>
    <row r="379" s="13" customFormat="1" ht="10.5" x14ac:dyDescent="0.15"/>
    <row r="380" s="13" customFormat="1" ht="10.5" x14ac:dyDescent="0.15"/>
    <row r="381" s="13" customFormat="1" ht="10.5" x14ac:dyDescent="0.15"/>
    <row r="382" s="13" customFormat="1" ht="10.5" x14ac:dyDescent="0.15"/>
    <row r="383" s="13" customFormat="1" ht="10.5" x14ac:dyDescent="0.15"/>
    <row r="384" s="13" customFormat="1" ht="10.5" x14ac:dyDescent="0.15"/>
    <row r="385" s="13" customFormat="1" ht="10.5" x14ac:dyDescent="0.15"/>
    <row r="386" s="13" customFormat="1" ht="10.5" x14ac:dyDescent="0.15"/>
    <row r="387" s="13" customFormat="1" ht="10.5" x14ac:dyDescent="0.15"/>
    <row r="388" s="13" customFormat="1" ht="10.5" x14ac:dyDescent="0.15"/>
    <row r="389" s="13" customFormat="1" ht="10.5" x14ac:dyDescent="0.15"/>
    <row r="390" s="13" customFormat="1" ht="10.5" x14ac:dyDescent="0.15"/>
    <row r="391" s="13" customFormat="1" ht="10.5" x14ac:dyDescent="0.15"/>
    <row r="392" s="13" customFormat="1" ht="10.5" x14ac:dyDescent="0.15"/>
    <row r="393" s="13" customFormat="1" ht="10.5" x14ac:dyDescent="0.15"/>
    <row r="394" s="13" customFormat="1" ht="10.5" x14ac:dyDescent="0.15"/>
    <row r="395" s="13" customFormat="1" ht="10.5" x14ac:dyDescent="0.15"/>
    <row r="396" s="13" customFormat="1" ht="10.5" x14ac:dyDescent="0.15"/>
    <row r="397" s="13" customFormat="1" ht="10.5" x14ac:dyDescent="0.15"/>
    <row r="398" s="13" customFormat="1" ht="10.5" x14ac:dyDescent="0.15"/>
    <row r="399" s="13" customFormat="1" ht="10.5" x14ac:dyDescent="0.15"/>
    <row r="400" s="13" customFormat="1" ht="10.5" x14ac:dyDescent="0.15"/>
    <row r="401" s="13" customFormat="1" ht="10.5" x14ac:dyDescent="0.15"/>
    <row r="402" s="13" customFormat="1" ht="10.5" x14ac:dyDescent="0.15"/>
    <row r="403" s="13" customFormat="1" ht="10.5" x14ac:dyDescent="0.15"/>
    <row r="404" s="13" customFormat="1" ht="10.5" x14ac:dyDescent="0.15"/>
    <row r="405" s="13" customFormat="1" ht="10.5" x14ac:dyDescent="0.15"/>
    <row r="406" s="13" customFormat="1" ht="10.5" x14ac:dyDescent="0.15"/>
    <row r="407" s="13" customFormat="1" ht="10.5" x14ac:dyDescent="0.15"/>
    <row r="408" s="13" customFormat="1" ht="10.5" x14ac:dyDescent="0.15"/>
    <row r="409" s="13" customFormat="1" ht="10.5" x14ac:dyDescent="0.15"/>
    <row r="410" s="13" customFormat="1" ht="10.5" x14ac:dyDescent="0.15"/>
    <row r="411" s="13" customFormat="1" ht="10.5" x14ac:dyDescent="0.15"/>
    <row r="412" s="13" customFormat="1" ht="10.5" x14ac:dyDescent="0.15"/>
    <row r="413" s="13" customFormat="1" ht="10.5" x14ac:dyDescent="0.15"/>
    <row r="414" s="13" customFormat="1" ht="10.5" x14ac:dyDescent="0.15"/>
    <row r="415" s="13" customFormat="1" ht="10.5" x14ac:dyDescent="0.15"/>
    <row r="416" s="13" customFormat="1" ht="10.5" x14ac:dyDescent="0.15"/>
    <row r="417" s="13" customFormat="1" ht="10.5" x14ac:dyDescent="0.15"/>
    <row r="418" s="13" customFormat="1" ht="10.5" x14ac:dyDescent="0.15"/>
    <row r="419" s="13" customFormat="1" ht="10.5" x14ac:dyDescent="0.15"/>
    <row r="420" s="13" customFormat="1" ht="10.5" x14ac:dyDescent="0.15"/>
    <row r="421" s="13" customFormat="1" ht="10.5" x14ac:dyDescent="0.15"/>
    <row r="422" s="13" customFormat="1" ht="10.5" x14ac:dyDescent="0.15"/>
    <row r="423" s="13" customFormat="1" ht="10.5" x14ac:dyDescent="0.15"/>
    <row r="424" s="13" customFormat="1" ht="10.5" x14ac:dyDescent="0.15"/>
    <row r="425" s="13" customFormat="1" ht="10.5" x14ac:dyDescent="0.15"/>
    <row r="426" s="13" customFormat="1" ht="10.5" x14ac:dyDescent="0.15"/>
    <row r="427" s="13" customFormat="1" ht="10.5" x14ac:dyDescent="0.15"/>
    <row r="428" s="13" customFormat="1" ht="10.5" x14ac:dyDescent="0.15"/>
    <row r="429" s="13" customFormat="1" ht="10.5" x14ac:dyDescent="0.15"/>
    <row r="430" s="13" customFormat="1" ht="10.5" x14ac:dyDescent="0.15"/>
    <row r="431" s="13" customFormat="1" ht="10.5" x14ac:dyDescent="0.15"/>
    <row r="432" s="13" customFormat="1" ht="10.5" x14ac:dyDescent="0.15"/>
    <row r="433" s="13" customFormat="1" ht="10.5" x14ac:dyDescent="0.15"/>
    <row r="434" s="13" customFormat="1" ht="10.5" x14ac:dyDescent="0.15"/>
    <row r="435" s="13" customFormat="1" ht="10.5" x14ac:dyDescent="0.15"/>
    <row r="436" s="13" customFormat="1" ht="10.5" x14ac:dyDescent="0.15"/>
    <row r="437" s="13" customFormat="1" ht="10.5" x14ac:dyDescent="0.15"/>
    <row r="438" s="13" customFormat="1" ht="10.5" x14ac:dyDescent="0.15"/>
    <row r="439" s="13" customFormat="1" ht="10.5" x14ac:dyDescent="0.15"/>
    <row r="440" s="13" customFormat="1" ht="10.5" x14ac:dyDescent="0.15"/>
    <row r="441" s="13" customFormat="1" ht="10.5" x14ac:dyDescent="0.15"/>
    <row r="442" s="13" customFormat="1" ht="10.5" x14ac:dyDescent="0.15"/>
    <row r="443" s="13" customFormat="1" ht="10.5" x14ac:dyDescent="0.15"/>
    <row r="444" s="13" customFormat="1" ht="10.5" x14ac:dyDescent="0.15"/>
    <row r="445" s="13" customFormat="1" ht="10.5" x14ac:dyDescent="0.15"/>
    <row r="446" s="13" customFormat="1" ht="10.5" x14ac:dyDescent="0.15"/>
    <row r="447" s="13" customFormat="1" ht="10.5" x14ac:dyDescent="0.15"/>
    <row r="448" s="13" customFormat="1" ht="10.5" x14ac:dyDescent="0.15"/>
    <row r="449" s="13" customFormat="1" ht="10.5" x14ac:dyDescent="0.15"/>
    <row r="450" s="13" customFormat="1" ht="10.5" x14ac:dyDescent="0.15"/>
    <row r="451" s="13" customFormat="1" ht="10.5" x14ac:dyDescent="0.15"/>
    <row r="452" s="13" customFormat="1" ht="10.5" x14ac:dyDescent="0.15"/>
    <row r="453" s="13" customFormat="1" ht="10.5" x14ac:dyDescent="0.15"/>
    <row r="454" s="13" customFormat="1" ht="10.5" x14ac:dyDescent="0.15"/>
    <row r="455" s="13" customFormat="1" ht="10.5" x14ac:dyDescent="0.15"/>
    <row r="456" s="13" customFormat="1" ht="10.5" x14ac:dyDescent="0.15"/>
    <row r="457" s="13" customFormat="1" ht="10.5" x14ac:dyDescent="0.15"/>
    <row r="458" s="13" customFormat="1" ht="10.5" x14ac:dyDescent="0.15"/>
    <row r="459" s="13" customFormat="1" ht="10.5" x14ac:dyDescent="0.15"/>
    <row r="460" s="13" customFormat="1" ht="10.5" x14ac:dyDescent="0.15"/>
    <row r="461" s="13" customFormat="1" ht="10.5" x14ac:dyDescent="0.15"/>
    <row r="462" s="13" customFormat="1" ht="10.5" x14ac:dyDescent="0.15"/>
    <row r="463" s="13" customFormat="1" ht="10.5" x14ac:dyDescent="0.15"/>
    <row r="464" s="13" customFormat="1" ht="10.5" x14ac:dyDescent="0.15"/>
    <row r="465" spans="2:5" s="13" customFormat="1" ht="10.5" x14ac:dyDescent="0.15"/>
    <row r="466" spans="2:5" s="13" customFormat="1" ht="10.5" x14ac:dyDescent="0.15"/>
    <row r="467" spans="2:5" s="13" customFormat="1" ht="10.5" x14ac:dyDescent="0.15"/>
    <row r="468" spans="2:5" s="13" customFormat="1" ht="10.5" x14ac:dyDescent="0.15"/>
    <row r="469" spans="2:5" s="13" customFormat="1" ht="10.5" x14ac:dyDescent="0.15"/>
    <row r="470" spans="2:5" x14ac:dyDescent="0.2">
      <c r="B470" s="13"/>
      <c r="C470" s="13"/>
      <c r="D470" s="13"/>
      <c r="E470" s="13"/>
    </row>
    <row r="471" spans="2:5" x14ac:dyDescent="0.2">
      <c r="B471" s="13"/>
      <c r="C471" s="13"/>
      <c r="D471" s="13"/>
      <c r="E471" s="13"/>
    </row>
    <row r="472" spans="2:5" x14ac:dyDescent="0.2">
      <c r="B472" s="13"/>
      <c r="C472" s="13"/>
      <c r="D472" s="13"/>
      <c r="E472" s="13"/>
    </row>
    <row r="473" spans="2:5" x14ac:dyDescent="0.2">
      <c r="B473" s="13"/>
      <c r="C473" s="13"/>
      <c r="D473" s="13"/>
      <c r="E473" s="13"/>
    </row>
    <row r="474" spans="2:5" x14ac:dyDescent="0.2">
      <c r="B474" s="13"/>
      <c r="C474" s="13"/>
      <c r="D474" s="13"/>
      <c r="E474" s="13"/>
    </row>
    <row r="475" spans="2:5" x14ac:dyDescent="0.2">
      <c r="B475" s="13"/>
      <c r="C475" s="13"/>
      <c r="D475" s="13"/>
      <c r="E475" s="13"/>
    </row>
    <row r="476" spans="2:5" x14ac:dyDescent="0.2">
      <c r="B476" s="13"/>
      <c r="C476" s="13"/>
      <c r="D476" s="13"/>
      <c r="E476" s="13"/>
    </row>
    <row r="477" spans="2:5" x14ac:dyDescent="0.2">
      <c r="B477" s="13"/>
      <c r="C477" s="13"/>
      <c r="D477" s="13"/>
      <c r="E477" s="13"/>
    </row>
    <row r="478" spans="2:5" x14ac:dyDescent="0.2">
      <c r="B478" s="13"/>
      <c r="C478" s="13"/>
      <c r="D478" s="13"/>
      <c r="E478" s="13"/>
    </row>
    <row r="479" spans="2:5" x14ac:dyDescent="0.2">
      <c r="B479" s="13"/>
      <c r="C479" s="13"/>
      <c r="D479" s="13"/>
      <c r="E479" s="13"/>
    </row>
    <row r="480" spans="2:5" x14ac:dyDescent="0.2">
      <c r="B480" s="13"/>
      <c r="C480" s="13"/>
      <c r="D480" s="13"/>
      <c r="E480" s="13"/>
    </row>
    <row r="481" spans="2:5" x14ac:dyDescent="0.2">
      <c r="B481" s="13"/>
      <c r="C481" s="13"/>
      <c r="D481" s="13"/>
      <c r="E481" s="13"/>
    </row>
    <row r="482" spans="2:5" x14ac:dyDescent="0.2">
      <c r="B482" s="13"/>
      <c r="C482" s="13"/>
      <c r="D482" s="13"/>
      <c r="E482" s="13"/>
    </row>
  </sheetData>
  <mergeCells count="11">
    <mergeCell ref="I2:T3"/>
    <mergeCell ref="I304:L304"/>
    <mergeCell ref="A10:A11"/>
    <mergeCell ref="B10:B11"/>
    <mergeCell ref="F10:F11"/>
    <mergeCell ref="C10:C11"/>
    <mergeCell ref="G10:G11"/>
    <mergeCell ref="B241:B242"/>
    <mergeCell ref="C241:C242"/>
    <mergeCell ref="F241:F242"/>
    <mergeCell ref="G241:G242"/>
  </mergeCells>
  <printOptions horizontalCentered="1"/>
  <pageMargins left="0.39370078740157505" right="0.39370078740157505" top="0.39370078740157505" bottom="0.39370078740157505" header="0.39370078740157505" footer="0.39370078740157505"/>
  <pageSetup fitToWidth="0" fitToHeight="0" orientation="portrait" r:id="rId1"/>
  <headerFooter alignWithMargins="0">
    <oddFooter>&amp;C&amp;8 19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15"/>
  <sheetViews>
    <sheetView workbookViewId="0">
      <pane ySplit="6" topLeftCell="A291" activePane="bottomLeft" state="frozen"/>
      <selection pane="bottomLeft" activeCell="L312" sqref="L312"/>
    </sheetView>
  </sheetViews>
  <sheetFormatPr defaultRowHeight="11.25" x14ac:dyDescent="0.2"/>
  <cols>
    <col min="1" max="2" width="10.7109375" style="46" customWidth="1"/>
    <col min="3" max="3" width="17.42578125" style="88" customWidth="1"/>
    <col min="4" max="4" width="10.7109375" style="46" customWidth="1"/>
    <col min="5" max="5" width="10.140625" style="46" customWidth="1"/>
    <col min="6" max="7" width="10.7109375" style="46" customWidth="1"/>
    <col min="8" max="8" width="10.7109375" style="96" customWidth="1"/>
    <col min="9" max="256" width="9.140625" style="46"/>
    <col min="257" max="258" width="10.7109375" style="46" customWidth="1"/>
    <col min="259" max="259" width="17.42578125" style="46" customWidth="1"/>
    <col min="260" max="260" width="10.7109375" style="46" customWidth="1"/>
    <col min="261" max="261" width="10.140625" style="46" customWidth="1"/>
    <col min="262" max="264" width="10.7109375" style="46" customWidth="1"/>
    <col min="265" max="512" width="9.140625" style="46"/>
    <col min="513" max="514" width="10.7109375" style="46" customWidth="1"/>
    <col min="515" max="515" width="17.42578125" style="46" customWidth="1"/>
    <col min="516" max="516" width="10.7109375" style="46" customWidth="1"/>
    <col min="517" max="517" width="10.140625" style="46" customWidth="1"/>
    <col min="518" max="520" width="10.7109375" style="46" customWidth="1"/>
    <col min="521" max="768" width="9.140625" style="46"/>
    <col min="769" max="770" width="10.7109375" style="46" customWidth="1"/>
    <col min="771" max="771" width="17.42578125" style="46" customWidth="1"/>
    <col min="772" max="772" width="10.7109375" style="46" customWidth="1"/>
    <col min="773" max="773" width="10.140625" style="46" customWidth="1"/>
    <col min="774" max="776" width="10.7109375" style="46" customWidth="1"/>
    <col min="777" max="1024" width="9.140625" style="46"/>
    <col min="1025" max="1026" width="10.7109375" style="46" customWidth="1"/>
    <col min="1027" max="1027" width="17.42578125" style="46" customWidth="1"/>
    <col min="1028" max="1028" width="10.7109375" style="46" customWidth="1"/>
    <col min="1029" max="1029" width="10.140625" style="46" customWidth="1"/>
    <col min="1030" max="1032" width="10.7109375" style="46" customWidth="1"/>
    <col min="1033" max="1280" width="9.140625" style="46"/>
    <col min="1281" max="1282" width="10.7109375" style="46" customWidth="1"/>
    <col min="1283" max="1283" width="17.42578125" style="46" customWidth="1"/>
    <col min="1284" max="1284" width="10.7109375" style="46" customWidth="1"/>
    <col min="1285" max="1285" width="10.140625" style="46" customWidth="1"/>
    <col min="1286" max="1288" width="10.7109375" style="46" customWidth="1"/>
    <col min="1289" max="1536" width="9.140625" style="46"/>
    <col min="1537" max="1538" width="10.7109375" style="46" customWidth="1"/>
    <col min="1539" max="1539" width="17.42578125" style="46" customWidth="1"/>
    <col min="1540" max="1540" width="10.7109375" style="46" customWidth="1"/>
    <col min="1541" max="1541" width="10.140625" style="46" customWidth="1"/>
    <col min="1542" max="1544" width="10.7109375" style="46" customWidth="1"/>
    <col min="1545" max="1792" width="9.140625" style="46"/>
    <col min="1793" max="1794" width="10.7109375" style="46" customWidth="1"/>
    <col min="1795" max="1795" width="17.42578125" style="46" customWidth="1"/>
    <col min="1796" max="1796" width="10.7109375" style="46" customWidth="1"/>
    <col min="1797" max="1797" width="10.140625" style="46" customWidth="1"/>
    <col min="1798" max="1800" width="10.7109375" style="46" customWidth="1"/>
    <col min="1801" max="2048" width="9.140625" style="46"/>
    <col min="2049" max="2050" width="10.7109375" style="46" customWidth="1"/>
    <col min="2051" max="2051" width="17.42578125" style="46" customWidth="1"/>
    <col min="2052" max="2052" width="10.7109375" style="46" customWidth="1"/>
    <col min="2053" max="2053" width="10.140625" style="46" customWidth="1"/>
    <col min="2054" max="2056" width="10.7109375" style="46" customWidth="1"/>
    <col min="2057" max="2304" width="9.140625" style="46"/>
    <col min="2305" max="2306" width="10.7109375" style="46" customWidth="1"/>
    <col min="2307" max="2307" width="17.42578125" style="46" customWidth="1"/>
    <col min="2308" max="2308" width="10.7109375" style="46" customWidth="1"/>
    <col min="2309" max="2309" width="10.140625" style="46" customWidth="1"/>
    <col min="2310" max="2312" width="10.7109375" style="46" customWidth="1"/>
    <col min="2313" max="2560" width="9.140625" style="46"/>
    <col min="2561" max="2562" width="10.7109375" style="46" customWidth="1"/>
    <col min="2563" max="2563" width="17.42578125" style="46" customWidth="1"/>
    <col min="2564" max="2564" width="10.7109375" style="46" customWidth="1"/>
    <col min="2565" max="2565" width="10.140625" style="46" customWidth="1"/>
    <col min="2566" max="2568" width="10.7109375" style="46" customWidth="1"/>
    <col min="2569" max="2816" width="9.140625" style="46"/>
    <col min="2817" max="2818" width="10.7109375" style="46" customWidth="1"/>
    <col min="2819" max="2819" width="17.42578125" style="46" customWidth="1"/>
    <col min="2820" max="2820" width="10.7109375" style="46" customWidth="1"/>
    <col min="2821" max="2821" width="10.140625" style="46" customWidth="1"/>
    <col min="2822" max="2824" width="10.7109375" style="46" customWidth="1"/>
    <col min="2825" max="3072" width="9.140625" style="46"/>
    <col min="3073" max="3074" width="10.7109375" style="46" customWidth="1"/>
    <col min="3075" max="3075" width="17.42578125" style="46" customWidth="1"/>
    <col min="3076" max="3076" width="10.7109375" style="46" customWidth="1"/>
    <col min="3077" max="3077" width="10.140625" style="46" customWidth="1"/>
    <col min="3078" max="3080" width="10.7109375" style="46" customWidth="1"/>
    <col min="3081" max="3328" width="9.140625" style="46"/>
    <col min="3329" max="3330" width="10.7109375" style="46" customWidth="1"/>
    <col min="3331" max="3331" width="17.42578125" style="46" customWidth="1"/>
    <col min="3332" max="3332" width="10.7109375" style="46" customWidth="1"/>
    <col min="3333" max="3333" width="10.140625" style="46" customWidth="1"/>
    <col min="3334" max="3336" width="10.7109375" style="46" customWidth="1"/>
    <col min="3337" max="3584" width="9.140625" style="46"/>
    <col min="3585" max="3586" width="10.7109375" style="46" customWidth="1"/>
    <col min="3587" max="3587" width="17.42578125" style="46" customWidth="1"/>
    <col min="3588" max="3588" width="10.7109375" style="46" customWidth="1"/>
    <col min="3589" max="3589" width="10.140625" style="46" customWidth="1"/>
    <col min="3590" max="3592" width="10.7109375" style="46" customWidth="1"/>
    <col min="3593" max="3840" width="9.140625" style="46"/>
    <col min="3841" max="3842" width="10.7109375" style="46" customWidth="1"/>
    <col min="3843" max="3843" width="17.42578125" style="46" customWidth="1"/>
    <col min="3844" max="3844" width="10.7109375" style="46" customWidth="1"/>
    <col min="3845" max="3845" width="10.140625" style="46" customWidth="1"/>
    <col min="3846" max="3848" width="10.7109375" style="46" customWidth="1"/>
    <col min="3849" max="4096" width="9.140625" style="46"/>
    <col min="4097" max="4098" width="10.7109375" style="46" customWidth="1"/>
    <col min="4099" max="4099" width="17.42578125" style="46" customWidth="1"/>
    <col min="4100" max="4100" width="10.7109375" style="46" customWidth="1"/>
    <col min="4101" max="4101" width="10.140625" style="46" customWidth="1"/>
    <col min="4102" max="4104" width="10.7109375" style="46" customWidth="1"/>
    <col min="4105" max="4352" width="9.140625" style="46"/>
    <col min="4353" max="4354" width="10.7109375" style="46" customWidth="1"/>
    <col min="4355" max="4355" width="17.42578125" style="46" customWidth="1"/>
    <col min="4356" max="4356" width="10.7109375" style="46" customWidth="1"/>
    <col min="4357" max="4357" width="10.140625" style="46" customWidth="1"/>
    <col min="4358" max="4360" width="10.7109375" style="46" customWidth="1"/>
    <col min="4361" max="4608" width="9.140625" style="46"/>
    <col min="4609" max="4610" width="10.7109375" style="46" customWidth="1"/>
    <col min="4611" max="4611" width="17.42578125" style="46" customWidth="1"/>
    <col min="4612" max="4612" width="10.7109375" style="46" customWidth="1"/>
    <col min="4613" max="4613" width="10.140625" style="46" customWidth="1"/>
    <col min="4614" max="4616" width="10.7109375" style="46" customWidth="1"/>
    <col min="4617" max="4864" width="9.140625" style="46"/>
    <col min="4865" max="4866" width="10.7109375" style="46" customWidth="1"/>
    <col min="4867" max="4867" width="17.42578125" style="46" customWidth="1"/>
    <col min="4868" max="4868" width="10.7109375" style="46" customWidth="1"/>
    <col min="4869" max="4869" width="10.140625" style="46" customWidth="1"/>
    <col min="4870" max="4872" width="10.7109375" style="46" customWidth="1"/>
    <col min="4873" max="5120" width="9.140625" style="46"/>
    <col min="5121" max="5122" width="10.7109375" style="46" customWidth="1"/>
    <col min="5123" max="5123" width="17.42578125" style="46" customWidth="1"/>
    <col min="5124" max="5124" width="10.7109375" style="46" customWidth="1"/>
    <col min="5125" max="5125" width="10.140625" style="46" customWidth="1"/>
    <col min="5126" max="5128" width="10.7109375" style="46" customWidth="1"/>
    <col min="5129" max="5376" width="9.140625" style="46"/>
    <col min="5377" max="5378" width="10.7109375" style="46" customWidth="1"/>
    <col min="5379" max="5379" width="17.42578125" style="46" customWidth="1"/>
    <col min="5380" max="5380" width="10.7109375" style="46" customWidth="1"/>
    <col min="5381" max="5381" width="10.140625" style="46" customWidth="1"/>
    <col min="5382" max="5384" width="10.7109375" style="46" customWidth="1"/>
    <col min="5385" max="5632" width="9.140625" style="46"/>
    <col min="5633" max="5634" width="10.7109375" style="46" customWidth="1"/>
    <col min="5635" max="5635" width="17.42578125" style="46" customWidth="1"/>
    <col min="5636" max="5636" width="10.7109375" style="46" customWidth="1"/>
    <col min="5637" max="5637" width="10.140625" style="46" customWidth="1"/>
    <col min="5638" max="5640" width="10.7109375" style="46" customWidth="1"/>
    <col min="5641" max="5888" width="9.140625" style="46"/>
    <col min="5889" max="5890" width="10.7109375" style="46" customWidth="1"/>
    <col min="5891" max="5891" width="17.42578125" style="46" customWidth="1"/>
    <col min="5892" max="5892" width="10.7109375" style="46" customWidth="1"/>
    <col min="5893" max="5893" width="10.140625" style="46" customWidth="1"/>
    <col min="5894" max="5896" width="10.7109375" style="46" customWidth="1"/>
    <col min="5897" max="6144" width="9.140625" style="46"/>
    <col min="6145" max="6146" width="10.7109375" style="46" customWidth="1"/>
    <col min="6147" max="6147" width="17.42578125" style="46" customWidth="1"/>
    <col min="6148" max="6148" width="10.7109375" style="46" customWidth="1"/>
    <col min="6149" max="6149" width="10.140625" style="46" customWidth="1"/>
    <col min="6150" max="6152" width="10.7109375" style="46" customWidth="1"/>
    <col min="6153" max="6400" width="9.140625" style="46"/>
    <col min="6401" max="6402" width="10.7109375" style="46" customWidth="1"/>
    <col min="6403" max="6403" width="17.42578125" style="46" customWidth="1"/>
    <col min="6404" max="6404" width="10.7109375" style="46" customWidth="1"/>
    <col min="6405" max="6405" width="10.140625" style="46" customWidth="1"/>
    <col min="6406" max="6408" width="10.7109375" style="46" customWidth="1"/>
    <col min="6409" max="6656" width="9.140625" style="46"/>
    <col min="6657" max="6658" width="10.7109375" style="46" customWidth="1"/>
    <col min="6659" max="6659" width="17.42578125" style="46" customWidth="1"/>
    <col min="6660" max="6660" width="10.7109375" style="46" customWidth="1"/>
    <col min="6661" max="6661" width="10.140625" style="46" customWidth="1"/>
    <col min="6662" max="6664" width="10.7109375" style="46" customWidth="1"/>
    <col min="6665" max="6912" width="9.140625" style="46"/>
    <col min="6913" max="6914" width="10.7109375" style="46" customWidth="1"/>
    <col min="6915" max="6915" width="17.42578125" style="46" customWidth="1"/>
    <col min="6916" max="6916" width="10.7109375" style="46" customWidth="1"/>
    <col min="6917" max="6917" width="10.140625" style="46" customWidth="1"/>
    <col min="6918" max="6920" width="10.7109375" style="46" customWidth="1"/>
    <col min="6921" max="7168" width="9.140625" style="46"/>
    <col min="7169" max="7170" width="10.7109375" style="46" customWidth="1"/>
    <col min="7171" max="7171" width="17.42578125" style="46" customWidth="1"/>
    <col min="7172" max="7172" width="10.7109375" style="46" customWidth="1"/>
    <col min="7173" max="7173" width="10.140625" style="46" customWidth="1"/>
    <col min="7174" max="7176" width="10.7109375" style="46" customWidth="1"/>
    <col min="7177" max="7424" width="9.140625" style="46"/>
    <col min="7425" max="7426" width="10.7109375" style="46" customWidth="1"/>
    <col min="7427" max="7427" width="17.42578125" style="46" customWidth="1"/>
    <col min="7428" max="7428" width="10.7109375" style="46" customWidth="1"/>
    <col min="7429" max="7429" width="10.140625" style="46" customWidth="1"/>
    <col min="7430" max="7432" width="10.7109375" style="46" customWidth="1"/>
    <col min="7433" max="7680" width="9.140625" style="46"/>
    <col min="7681" max="7682" width="10.7109375" style="46" customWidth="1"/>
    <col min="7683" max="7683" width="17.42578125" style="46" customWidth="1"/>
    <col min="7684" max="7684" width="10.7109375" style="46" customWidth="1"/>
    <col min="7685" max="7685" width="10.140625" style="46" customWidth="1"/>
    <col min="7686" max="7688" width="10.7109375" style="46" customWidth="1"/>
    <col min="7689" max="7936" width="9.140625" style="46"/>
    <col min="7937" max="7938" width="10.7109375" style="46" customWidth="1"/>
    <col min="7939" max="7939" width="17.42578125" style="46" customWidth="1"/>
    <col min="7940" max="7940" width="10.7109375" style="46" customWidth="1"/>
    <col min="7941" max="7941" width="10.140625" style="46" customWidth="1"/>
    <col min="7942" max="7944" width="10.7109375" style="46" customWidth="1"/>
    <col min="7945" max="8192" width="9.140625" style="46"/>
    <col min="8193" max="8194" width="10.7109375" style="46" customWidth="1"/>
    <col min="8195" max="8195" width="17.42578125" style="46" customWidth="1"/>
    <col min="8196" max="8196" width="10.7109375" style="46" customWidth="1"/>
    <col min="8197" max="8197" width="10.140625" style="46" customWidth="1"/>
    <col min="8198" max="8200" width="10.7109375" style="46" customWidth="1"/>
    <col min="8201" max="8448" width="9.140625" style="46"/>
    <col min="8449" max="8450" width="10.7109375" style="46" customWidth="1"/>
    <col min="8451" max="8451" width="17.42578125" style="46" customWidth="1"/>
    <col min="8452" max="8452" width="10.7109375" style="46" customWidth="1"/>
    <col min="8453" max="8453" width="10.140625" style="46" customWidth="1"/>
    <col min="8454" max="8456" width="10.7109375" style="46" customWidth="1"/>
    <col min="8457" max="8704" width="9.140625" style="46"/>
    <col min="8705" max="8706" width="10.7109375" style="46" customWidth="1"/>
    <col min="8707" max="8707" width="17.42578125" style="46" customWidth="1"/>
    <col min="8708" max="8708" width="10.7109375" style="46" customWidth="1"/>
    <col min="8709" max="8709" width="10.140625" style="46" customWidth="1"/>
    <col min="8710" max="8712" width="10.7109375" style="46" customWidth="1"/>
    <col min="8713" max="8960" width="9.140625" style="46"/>
    <col min="8961" max="8962" width="10.7109375" style="46" customWidth="1"/>
    <col min="8963" max="8963" width="17.42578125" style="46" customWidth="1"/>
    <col min="8964" max="8964" width="10.7109375" style="46" customWidth="1"/>
    <col min="8965" max="8965" width="10.140625" style="46" customWidth="1"/>
    <col min="8966" max="8968" width="10.7109375" style="46" customWidth="1"/>
    <col min="8969" max="9216" width="9.140625" style="46"/>
    <col min="9217" max="9218" width="10.7109375" style="46" customWidth="1"/>
    <col min="9219" max="9219" width="17.42578125" style="46" customWidth="1"/>
    <col min="9220" max="9220" width="10.7109375" style="46" customWidth="1"/>
    <col min="9221" max="9221" width="10.140625" style="46" customWidth="1"/>
    <col min="9222" max="9224" width="10.7109375" style="46" customWidth="1"/>
    <col min="9225" max="9472" width="9.140625" style="46"/>
    <col min="9473" max="9474" width="10.7109375" style="46" customWidth="1"/>
    <col min="9475" max="9475" width="17.42578125" style="46" customWidth="1"/>
    <col min="9476" max="9476" width="10.7109375" style="46" customWidth="1"/>
    <col min="9477" max="9477" width="10.140625" style="46" customWidth="1"/>
    <col min="9478" max="9480" width="10.7109375" style="46" customWidth="1"/>
    <col min="9481" max="9728" width="9.140625" style="46"/>
    <col min="9729" max="9730" width="10.7109375" style="46" customWidth="1"/>
    <col min="9731" max="9731" width="17.42578125" style="46" customWidth="1"/>
    <col min="9732" max="9732" width="10.7109375" style="46" customWidth="1"/>
    <col min="9733" max="9733" width="10.140625" style="46" customWidth="1"/>
    <col min="9734" max="9736" width="10.7109375" style="46" customWidth="1"/>
    <col min="9737" max="9984" width="9.140625" style="46"/>
    <col min="9985" max="9986" width="10.7109375" style="46" customWidth="1"/>
    <col min="9987" max="9987" width="17.42578125" style="46" customWidth="1"/>
    <col min="9988" max="9988" width="10.7109375" style="46" customWidth="1"/>
    <col min="9989" max="9989" width="10.140625" style="46" customWidth="1"/>
    <col min="9990" max="9992" width="10.7109375" style="46" customWidth="1"/>
    <col min="9993" max="10240" width="9.140625" style="46"/>
    <col min="10241" max="10242" width="10.7109375" style="46" customWidth="1"/>
    <col min="10243" max="10243" width="17.42578125" style="46" customWidth="1"/>
    <col min="10244" max="10244" width="10.7109375" style="46" customWidth="1"/>
    <col min="10245" max="10245" width="10.140625" style="46" customWidth="1"/>
    <col min="10246" max="10248" width="10.7109375" style="46" customWidth="1"/>
    <col min="10249" max="10496" width="9.140625" style="46"/>
    <col min="10497" max="10498" width="10.7109375" style="46" customWidth="1"/>
    <col min="10499" max="10499" width="17.42578125" style="46" customWidth="1"/>
    <col min="10500" max="10500" width="10.7109375" style="46" customWidth="1"/>
    <col min="10501" max="10501" width="10.140625" style="46" customWidth="1"/>
    <col min="10502" max="10504" width="10.7109375" style="46" customWidth="1"/>
    <col min="10505" max="10752" width="9.140625" style="46"/>
    <col min="10753" max="10754" width="10.7109375" style="46" customWidth="1"/>
    <col min="10755" max="10755" width="17.42578125" style="46" customWidth="1"/>
    <col min="10756" max="10756" width="10.7109375" style="46" customWidth="1"/>
    <col min="10757" max="10757" width="10.140625" style="46" customWidth="1"/>
    <col min="10758" max="10760" width="10.7109375" style="46" customWidth="1"/>
    <col min="10761" max="11008" width="9.140625" style="46"/>
    <col min="11009" max="11010" width="10.7109375" style="46" customWidth="1"/>
    <col min="11011" max="11011" width="17.42578125" style="46" customWidth="1"/>
    <col min="11012" max="11012" width="10.7109375" style="46" customWidth="1"/>
    <col min="11013" max="11013" width="10.140625" style="46" customWidth="1"/>
    <col min="11014" max="11016" width="10.7109375" style="46" customWidth="1"/>
    <col min="11017" max="11264" width="9.140625" style="46"/>
    <col min="11265" max="11266" width="10.7109375" style="46" customWidth="1"/>
    <col min="11267" max="11267" width="17.42578125" style="46" customWidth="1"/>
    <col min="11268" max="11268" width="10.7109375" style="46" customWidth="1"/>
    <col min="11269" max="11269" width="10.140625" style="46" customWidth="1"/>
    <col min="11270" max="11272" width="10.7109375" style="46" customWidth="1"/>
    <col min="11273" max="11520" width="9.140625" style="46"/>
    <col min="11521" max="11522" width="10.7109375" style="46" customWidth="1"/>
    <col min="11523" max="11523" width="17.42578125" style="46" customWidth="1"/>
    <col min="11524" max="11524" width="10.7109375" style="46" customWidth="1"/>
    <col min="11525" max="11525" width="10.140625" style="46" customWidth="1"/>
    <col min="11526" max="11528" width="10.7109375" style="46" customWidth="1"/>
    <col min="11529" max="11776" width="9.140625" style="46"/>
    <col min="11777" max="11778" width="10.7109375" style="46" customWidth="1"/>
    <col min="11779" max="11779" width="17.42578125" style="46" customWidth="1"/>
    <col min="11780" max="11780" width="10.7109375" style="46" customWidth="1"/>
    <col min="11781" max="11781" width="10.140625" style="46" customWidth="1"/>
    <col min="11782" max="11784" width="10.7109375" style="46" customWidth="1"/>
    <col min="11785" max="12032" width="9.140625" style="46"/>
    <col min="12033" max="12034" width="10.7109375" style="46" customWidth="1"/>
    <col min="12035" max="12035" width="17.42578125" style="46" customWidth="1"/>
    <col min="12036" max="12036" width="10.7109375" style="46" customWidth="1"/>
    <col min="12037" max="12037" width="10.140625" style="46" customWidth="1"/>
    <col min="12038" max="12040" width="10.7109375" style="46" customWidth="1"/>
    <col min="12041" max="12288" width="9.140625" style="46"/>
    <col min="12289" max="12290" width="10.7109375" style="46" customWidth="1"/>
    <col min="12291" max="12291" width="17.42578125" style="46" customWidth="1"/>
    <col min="12292" max="12292" width="10.7109375" style="46" customWidth="1"/>
    <col min="12293" max="12293" width="10.140625" style="46" customWidth="1"/>
    <col min="12294" max="12296" width="10.7109375" style="46" customWidth="1"/>
    <col min="12297" max="12544" width="9.140625" style="46"/>
    <col min="12545" max="12546" width="10.7109375" style="46" customWidth="1"/>
    <col min="12547" max="12547" width="17.42578125" style="46" customWidth="1"/>
    <col min="12548" max="12548" width="10.7109375" style="46" customWidth="1"/>
    <col min="12549" max="12549" width="10.140625" style="46" customWidth="1"/>
    <col min="12550" max="12552" width="10.7109375" style="46" customWidth="1"/>
    <col min="12553" max="12800" width="9.140625" style="46"/>
    <col min="12801" max="12802" width="10.7109375" style="46" customWidth="1"/>
    <col min="12803" max="12803" width="17.42578125" style="46" customWidth="1"/>
    <col min="12804" max="12804" width="10.7109375" style="46" customWidth="1"/>
    <col min="12805" max="12805" width="10.140625" style="46" customWidth="1"/>
    <col min="12806" max="12808" width="10.7109375" style="46" customWidth="1"/>
    <col min="12809" max="13056" width="9.140625" style="46"/>
    <col min="13057" max="13058" width="10.7109375" style="46" customWidth="1"/>
    <col min="13059" max="13059" width="17.42578125" style="46" customWidth="1"/>
    <col min="13060" max="13060" width="10.7109375" style="46" customWidth="1"/>
    <col min="13061" max="13061" width="10.140625" style="46" customWidth="1"/>
    <col min="13062" max="13064" width="10.7109375" style="46" customWidth="1"/>
    <col min="13065" max="13312" width="9.140625" style="46"/>
    <col min="13313" max="13314" width="10.7109375" style="46" customWidth="1"/>
    <col min="13315" max="13315" width="17.42578125" style="46" customWidth="1"/>
    <col min="13316" max="13316" width="10.7109375" style="46" customWidth="1"/>
    <col min="13317" max="13317" width="10.140625" style="46" customWidth="1"/>
    <col min="13318" max="13320" width="10.7109375" style="46" customWidth="1"/>
    <col min="13321" max="13568" width="9.140625" style="46"/>
    <col min="13569" max="13570" width="10.7109375" style="46" customWidth="1"/>
    <col min="13571" max="13571" width="17.42578125" style="46" customWidth="1"/>
    <col min="13572" max="13572" width="10.7109375" style="46" customWidth="1"/>
    <col min="13573" max="13573" width="10.140625" style="46" customWidth="1"/>
    <col min="13574" max="13576" width="10.7109375" style="46" customWidth="1"/>
    <col min="13577" max="13824" width="9.140625" style="46"/>
    <col min="13825" max="13826" width="10.7109375" style="46" customWidth="1"/>
    <col min="13827" max="13827" width="17.42578125" style="46" customWidth="1"/>
    <col min="13828" max="13828" width="10.7109375" style="46" customWidth="1"/>
    <col min="13829" max="13829" width="10.140625" style="46" customWidth="1"/>
    <col min="13830" max="13832" width="10.7109375" style="46" customWidth="1"/>
    <col min="13833" max="14080" width="9.140625" style="46"/>
    <col min="14081" max="14082" width="10.7109375" style="46" customWidth="1"/>
    <col min="14083" max="14083" width="17.42578125" style="46" customWidth="1"/>
    <col min="14084" max="14084" width="10.7109375" style="46" customWidth="1"/>
    <col min="14085" max="14085" width="10.140625" style="46" customWidth="1"/>
    <col min="14086" max="14088" width="10.7109375" style="46" customWidth="1"/>
    <col min="14089" max="14336" width="9.140625" style="46"/>
    <col min="14337" max="14338" width="10.7109375" style="46" customWidth="1"/>
    <col min="14339" max="14339" width="17.42578125" style="46" customWidth="1"/>
    <col min="14340" max="14340" width="10.7109375" style="46" customWidth="1"/>
    <col min="14341" max="14341" width="10.140625" style="46" customWidth="1"/>
    <col min="14342" max="14344" width="10.7109375" style="46" customWidth="1"/>
    <col min="14345" max="14592" width="9.140625" style="46"/>
    <col min="14593" max="14594" width="10.7109375" style="46" customWidth="1"/>
    <col min="14595" max="14595" width="17.42578125" style="46" customWidth="1"/>
    <col min="14596" max="14596" width="10.7109375" style="46" customWidth="1"/>
    <col min="14597" max="14597" width="10.140625" style="46" customWidth="1"/>
    <col min="14598" max="14600" width="10.7109375" style="46" customWidth="1"/>
    <col min="14601" max="14848" width="9.140625" style="46"/>
    <col min="14849" max="14850" width="10.7109375" style="46" customWidth="1"/>
    <col min="14851" max="14851" width="17.42578125" style="46" customWidth="1"/>
    <col min="14852" max="14852" width="10.7109375" style="46" customWidth="1"/>
    <col min="14853" max="14853" width="10.140625" style="46" customWidth="1"/>
    <col min="14854" max="14856" width="10.7109375" style="46" customWidth="1"/>
    <col min="14857" max="15104" width="9.140625" style="46"/>
    <col min="15105" max="15106" width="10.7109375" style="46" customWidth="1"/>
    <col min="15107" max="15107" width="17.42578125" style="46" customWidth="1"/>
    <col min="15108" max="15108" width="10.7109375" style="46" customWidth="1"/>
    <col min="15109" max="15109" width="10.140625" style="46" customWidth="1"/>
    <col min="15110" max="15112" width="10.7109375" style="46" customWidth="1"/>
    <col min="15113" max="15360" width="9.140625" style="46"/>
    <col min="15361" max="15362" width="10.7109375" style="46" customWidth="1"/>
    <col min="15363" max="15363" width="17.42578125" style="46" customWidth="1"/>
    <col min="15364" max="15364" width="10.7109375" style="46" customWidth="1"/>
    <col min="15365" max="15365" width="10.140625" style="46" customWidth="1"/>
    <col min="15366" max="15368" width="10.7109375" style="46" customWidth="1"/>
    <col min="15369" max="15616" width="9.140625" style="46"/>
    <col min="15617" max="15618" width="10.7109375" style="46" customWidth="1"/>
    <col min="15619" max="15619" width="17.42578125" style="46" customWidth="1"/>
    <col min="15620" max="15620" width="10.7109375" style="46" customWidth="1"/>
    <col min="15621" max="15621" width="10.140625" style="46" customWidth="1"/>
    <col min="15622" max="15624" width="10.7109375" style="46" customWidth="1"/>
    <col min="15625" max="15872" width="9.140625" style="46"/>
    <col min="15873" max="15874" width="10.7109375" style="46" customWidth="1"/>
    <col min="15875" max="15875" width="17.42578125" style="46" customWidth="1"/>
    <col min="15876" max="15876" width="10.7109375" style="46" customWidth="1"/>
    <col min="15877" max="15877" width="10.140625" style="46" customWidth="1"/>
    <col min="15878" max="15880" width="10.7109375" style="46" customWidth="1"/>
    <col min="15881" max="16128" width="9.140625" style="46"/>
    <col min="16129" max="16130" width="10.7109375" style="46" customWidth="1"/>
    <col min="16131" max="16131" width="17.42578125" style="46" customWidth="1"/>
    <col min="16132" max="16132" width="10.7109375" style="46" customWidth="1"/>
    <col min="16133" max="16133" width="10.140625" style="46" customWidth="1"/>
    <col min="16134" max="16136" width="10.7109375" style="46" customWidth="1"/>
    <col min="16137" max="16384" width="9.140625" style="46"/>
  </cols>
  <sheetData>
    <row r="1" spans="1:8" s="42" customFormat="1" ht="18" customHeight="1" x14ac:dyDescent="0.3">
      <c r="A1" s="224" t="s">
        <v>18</v>
      </c>
      <c r="B1" s="224"/>
      <c r="C1" s="224"/>
      <c r="D1" s="224"/>
      <c r="E1" s="224"/>
      <c r="F1" s="224"/>
      <c r="G1" s="224"/>
      <c r="H1" s="41"/>
    </row>
    <row r="2" spans="1:8" ht="12" thickBot="1" x14ac:dyDescent="0.25">
      <c r="A2" s="43"/>
      <c r="B2" s="43"/>
      <c r="C2" s="44"/>
      <c r="D2" s="43"/>
      <c r="E2" s="43"/>
      <c r="F2" s="43"/>
      <c r="G2" s="43"/>
      <c r="H2" s="45" t="s">
        <v>19</v>
      </c>
    </row>
    <row r="3" spans="1:8" s="52" customFormat="1" ht="14.25" thickTop="1" x14ac:dyDescent="0.25">
      <c r="A3" s="47"/>
      <c r="B3" s="47"/>
      <c r="C3" s="48"/>
      <c r="D3" s="49"/>
      <c r="E3" s="50"/>
      <c r="F3" s="50" t="s">
        <v>20</v>
      </c>
      <c r="G3" s="50"/>
      <c r="H3" s="51"/>
    </row>
    <row r="4" spans="1:8" s="52" customFormat="1" ht="13.5" x14ac:dyDescent="0.25">
      <c r="A4" s="53" t="s">
        <v>21</v>
      </c>
      <c r="B4" s="54" t="s">
        <v>22</v>
      </c>
      <c r="C4" s="55" t="s">
        <v>23</v>
      </c>
      <c r="D4" s="225" t="s">
        <v>24</v>
      </c>
      <c r="E4" s="225"/>
      <c r="F4" s="225"/>
      <c r="G4" s="225"/>
      <c r="H4" s="225"/>
    </row>
    <row r="5" spans="1:8" s="52" customFormat="1" ht="13.5" customHeight="1" x14ac:dyDescent="0.25">
      <c r="A5" s="53"/>
      <c r="B5" s="54"/>
      <c r="C5" s="56" t="s">
        <v>25</v>
      </c>
      <c r="D5" s="57" t="s">
        <v>26</v>
      </c>
      <c r="E5" s="57">
        <v>3</v>
      </c>
      <c r="F5" s="57">
        <v>6</v>
      </c>
      <c r="G5" s="57" t="s">
        <v>26</v>
      </c>
      <c r="H5" s="58">
        <v>12</v>
      </c>
    </row>
    <row r="6" spans="1:8" s="52" customFormat="1" ht="13.5" customHeight="1" thickBot="1" x14ac:dyDescent="0.3">
      <c r="A6" s="59"/>
      <c r="B6" s="59"/>
      <c r="C6" s="60"/>
      <c r="D6" s="61" t="s">
        <v>22</v>
      </c>
      <c r="E6" s="62" t="s">
        <v>27</v>
      </c>
      <c r="F6" s="62" t="s">
        <v>27</v>
      </c>
      <c r="G6" s="62" t="s">
        <v>21</v>
      </c>
      <c r="H6" s="63" t="s">
        <v>27</v>
      </c>
    </row>
    <row r="7" spans="1:8" ht="6.95" customHeight="1" x14ac:dyDescent="0.2">
      <c r="A7" s="64"/>
      <c r="B7" s="64"/>
      <c r="C7" s="65"/>
      <c r="D7" s="66"/>
      <c r="E7" s="67"/>
      <c r="F7" s="67"/>
      <c r="G7" s="67"/>
      <c r="H7" s="68"/>
    </row>
    <row r="8" spans="1:8" ht="11.25" customHeight="1" x14ac:dyDescent="0.2">
      <c r="A8" s="66">
        <v>1995</v>
      </c>
      <c r="B8" s="69" t="s">
        <v>28</v>
      </c>
      <c r="C8" s="70">
        <v>1033.74</v>
      </c>
      <c r="D8" s="70">
        <v>1.7</v>
      </c>
      <c r="E8" s="70">
        <v>6.35</v>
      </c>
      <c r="F8" s="70">
        <v>12.86</v>
      </c>
      <c r="G8" s="70">
        <v>1.7</v>
      </c>
      <c r="H8" s="71">
        <v>631.54</v>
      </c>
    </row>
    <row r="9" spans="1:8" ht="11.25" customHeight="1" x14ac:dyDescent="0.2">
      <c r="B9" s="69" t="s">
        <v>29</v>
      </c>
      <c r="C9" s="70">
        <v>1044.28</v>
      </c>
      <c r="D9" s="70">
        <v>1.02</v>
      </c>
      <c r="E9" s="70">
        <v>4.49</v>
      </c>
      <c r="F9" s="70">
        <v>11.93</v>
      </c>
      <c r="G9" s="70">
        <v>2.74</v>
      </c>
      <c r="H9" s="71">
        <v>426.83</v>
      </c>
    </row>
    <row r="10" spans="1:8" ht="11.25" customHeight="1" x14ac:dyDescent="0.2">
      <c r="B10" s="69" t="s">
        <v>30</v>
      </c>
      <c r="C10" s="70">
        <v>1060.47</v>
      </c>
      <c r="D10" s="70">
        <v>1.55</v>
      </c>
      <c r="E10" s="70">
        <v>4.33</v>
      </c>
      <c r="F10" s="70">
        <v>11.95</v>
      </c>
      <c r="G10" s="70">
        <v>4.33</v>
      </c>
      <c r="H10" s="71">
        <v>274.77999999999997</v>
      </c>
    </row>
    <row r="11" spans="1:8" ht="11.25" customHeight="1" x14ac:dyDescent="0.2">
      <c r="B11" s="69" t="s">
        <v>31</v>
      </c>
      <c r="C11" s="70">
        <v>1086.24</v>
      </c>
      <c r="D11" s="70">
        <v>2.4300000000000002</v>
      </c>
      <c r="E11" s="70">
        <v>5.08</v>
      </c>
      <c r="F11" s="70">
        <v>11.75</v>
      </c>
      <c r="G11" s="70">
        <v>6.87</v>
      </c>
      <c r="H11" s="71">
        <v>169.05</v>
      </c>
    </row>
    <row r="12" spans="1:8" ht="11.25" customHeight="1" x14ac:dyDescent="0.2">
      <c r="B12" s="69" t="s">
        <v>32</v>
      </c>
      <c r="C12" s="70">
        <v>1115.24</v>
      </c>
      <c r="D12" s="70">
        <v>2.67</v>
      </c>
      <c r="E12" s="70">
        <v>6.8</v>
      </c>
      <c r="F12" s="70">
        <v>11.59</v>
      </c>
      <c r="G12" s="70">
        <v>9.7200000000000006</v>
      </c>
      <c r="H12" s="71">
        <v>91.79</v>
      </c>
    </row>
    <row r="13" spans="1:8" ht="11.25" customHeight="1" x14ac:dyDescent="0.2">
      <c r="B13" s="69" t="s">
        <v>33</v>
      </c>
      <c r="C13" s="70">
        <v>1140.44</v>
      </c>
      <c r="D13" s="70">
        <v>2.2599999999999998</v>
      </c>
      <c r="E13" s="70">
        <v>7.54</v>
      </c>
      <c r="F13" s="70">
        <v>12.2</v>
      </c>
      <c r="G13" s="70">
        <v>12.2</v>
      </c>
      <c r="H13" s="71">
        <v>33.03</v>
      </c>
    </row>
    <row r="14" spans="1:8" ht="11.25" customHeight="1" x14ac:dyDescent="0.2">
      <c r="B14" s="69" t="s">
        <v>34</v>
      </c>
      <c r="C14" s="70">
        <v>1167.3499999999999</v>
      </c>
      <c r="D14" s="70">
        <v>2.36</v>
      </c>
      <c r="E14" s="70">
        <v>7.47</v>
      </c>
      <c r="F14" s="70">
        <v>12.92</v>
      </c>
      <c r="G14" s="70">
        <v>14.84</v>
      </c>
      <c r="H14" s="71">
        <v>27.45</v>
      </c>
    </row>
    <row r="15" spans="1:8" ht="11.25" customHeight="1" x14ac:dyDescent="0.2">
      <c r="B15" s="69" t="s">
        <v>35</v>
      </c>
      <c r="C15" s="70">
        <v>1178.9100000000001</v>
      </c>
      <c r="D15" s="70">
        <v>0.99</v>
      </c>
      <c r="E15" s="70">
        <v>5.71</v>
      </c>
      <c r="F15" s="70">
        <v>12.89</v>
      </c>
      <c r="G15" s="70">
        <v>15.98</v>
      </c>
      <c r="H15" s="71">
        <v>26.36</v>
      </c>
    </row>
    <row r="16" spans="1:8" ht="11.25" customHeight="1" x14ac:dyDescent="0.2">
      <c r="B16" s="69" t="s">
        <v>36</v>
      </c>
      <c r="C16" s="70">
        <v>1190.58</v>
      </c>
      <c r="D16" s="70">
        <v>0.99</v>
      </c>
      <c r="E16" s="70">
        <v>4.4000000000000004</v>
      </c>
      <c r="F16" s="70">
        <v>12.27</v>
      </c>
      <c r="G16" s="70">
        <v>17.13</v>
      </c>
      <c r="H16" s="71">
        <v>25.69</v>
      </c>
    </row>
    <row r="17" spans="1:8" ht="11.25" customHeight="1" x14ac:dyDescent="0.2">
      <c r="B17" s="69" t="s">
        <v>37</v>
      </c>
      <c r="C17" s="70">
        <v>1207.3699999999999</v>
      </c>
      <c r="D17" s="70">
        <v>1.41</v>
      </c>
      <c r="E17" s="70">
        <v>3.43</v>
      </c>
      <c r="F17" s="70">
        <v>11.15</v>
      </c>
      <c r="G17" s="70">
        <v>18.78</v>
      </c>
      <c r="H17" s="71">
        <v>24.21</v>
      </c>
    </row>
    <row r="18" spans="1:8" ht="11.25" customHeight="1" x14ac:dyDescent="0.2">
      <c r="B18" s="69" t="s">
        <v>38</v>
      </c>
      <c r="C18" s="70">
        <v>1225.1199999999999</v>
      </c>
      <c r="D18" s="70">
        <v>1.47</v>
      </c>
      <c r="E18" s="70">
        <v>3.92</v>
      </c>
      <c r="F18" s="70">
        <v>9.85</v>
      </c>
      <c r="G18" s="70">
        <v>20.53</v>
      </c>
      <c r="H18" s="71">
        <v>22.59</v>
      </c>
    </row>
    <row r="19" spans="1:8" ht="11.25" customHeight="1" x14ac:dyDescent="0.2">
      <c r="A19" s="72"/>
      <c r="B19" s="73" t="s">
        <v>39</v>
      </c>
      <c r="C19" s="74">
        <v>1244.23</v>
      </c>
      <c r="D19" s="74">
        <v>1.56</v>
      </c>
      <c r="E19" s="74">
        <v>4.51</v>
      </c>
      <c r="F19" s="74">
        <v>9.1</v>
      </c>
      <c r="G19" s="74">
        <v>22.41</v>
      </c>
      <c r="H19" s="75">
        <v>22.41</v>
      </c>
    </row>
    <row r="20" spans="1:8" ht="11.25" customHeight="1" x14ac:dyDescent="0.2">
      <c r="A20" s="66">
        <v>1996</v>
      </c>
      <c r="B20" s="69" t="s">
        <v>28</v>
      </c>
      <c r="C20" s="70">
        <v>1260.9000000000001</v>
      </c>
      <c r="D20" s="76">
        <v>1.34</v>
      </c>
      <c r="E20" s="70">
        <v>4.43</v>
      </c>
      <c r="F20" s="76">
        <v>8.01</v>
      </c>
      <c r="G20" s="76">
        <v>1.34</v>
      </c>
      <c r="H20" s="71">
        <v>21.97</v>
      </c>
    </row>
    <row r="21" spans="1:8" ht="11.25" customHeight="1" x14ac:dyDescent="0.2">
      <c r="B21" s="69" t="s">
        <v>29</v>
      </c>
      <c r="C21" s="70">
        <v>1273.8900000000001</v>
      </c>
      <c r="D21" s="76">
        <v>1.03</v>
      </c>
      <c r="E21" s="70">
        <v>3.98</v>
      </c>
      <c r="F21" s="76">
        <v>8.06</v>
      </c>
      <c r="G21" s="76">
        <v>2.38</v>
      </c>
      <c r="H21" s="71">
        <v>21.99</v>
      </c>
    </row>
    <row r="22" spans="1:8" ht="11.25" customHeight="1" x14ac:dyDescent="0.2">
      <c r="B22" s="69" t="s">
        <v>30</v>
      </c>
      <c r="C22" s="70">
        <v>1278.3499999999999</v>
      </c>
      <c r="D22" s="76">
        <v>0.35</v>
      </c>
      <c r="E22" s="70">
        <v>2.74</v>
      </c>
      <c r="F22" s="76">
        <v>7.37</v>
      </c>
      <c r="G22" s="76">
        <v>2.74</v>
      </c>
      <c r="H22" s="71">
        <v>20.55</v>
      </c>
    </row>
    <row r="23" spans="1:8" ht="11.25" customHeight="1" x14ac:dyDescent="0.2">
      <c r="B23" s="69" t="s">
        <v>31</v>
      </c>
      <c r="C23" s="70">
        <v>1294.46</v>
      </c>
      <c r="D23" s="76">
        <v>1.26</v>
      </c>
      <c r="E23" s="70">
        <v>2.66</v>
      </c>
      <c r="F23" s="76">
        <v>7.21</v>
      </c>
      <c r="G23" s="76">
        <v>4.04</v>
      </c>
      <c r="H23" s="71">
        <v>19.170000000000002</v>
      </c>
    </row>
    <row r="24" spans="1:8" ht="11.25" customHeight="1" x14ac:dyDescent="0.2">
      <c r="B24" s="69" t="s">
        <v>32</v>
      </c>
      <c r="C24" s="70">
        <v>1310.25</v>
      </c>
      <c r="D24" s="76">
        <v>1.22</v>
      </c>
      <c r="E24" s="70">
        <v>2.85</v>
      </c>
      <c r="F24" s="70">
        <v>6.95</v>
      </c>
      <c r="G24" s="70">
        <v>5.31</v>
      </c>
      <c r="H24" s="71">
        <v>17.489999999999998</v>
      </c>
    </row>
    <row r="25" spans="1:8" ht="11.25" customHeight="1" x14ac:dyDescent="0.2">
      <c r="B25" s="69" t="s">
        <v>33</v>
      </c>
      <c r="C25" s="70">
        <v>1325.84</v>
      </c>
      <c r="D25" s="76">
        <v>1.19</v>
      </c>
      <c r="E25" s="70">
        <v>3.71</v>
      </c>
      <c r="F25" s="70">
        <v>6.56</v>
      </c>
      <c r="G25" s="70">
        <v>6.56</v>
      </c>
      <c r="H25" s="71">
        <v>16.260000000000002</v>
      </c>
    </row>
    <row r="26" spans="1:8" ht="11.25" customHeight="1" x14ac:dyDescent="0.2">
      <c r="B26" s="69" t="s">
        <v>34</v>
      </c>
      <c r="C26" s="70">
        <v>1340.56</v>
      </c>
      <c r="D26" s="76">
        <v>1.1100000000000001</v>
      </c>
      <c r="E26" s="70">
        <v>3.56</v>
      </c>
      <c r="F26" s="70">
        <v>6.32</v>
      </c>
      <c r="G26" s="70">
        <v>7.74</v>
      </c>
      <c r="H26" s="71">
        <v>14.84</v>
      </c>
    </row>
    <row r="27" spans="1:8" ht="11.25" customHeight="1" x14ac:dyDescent="0.2">
      <c r="B27" s="69" t="s">
        <v>35</v>
      </c>
      <c r="C27" s="70">
        <v>1346.46</v>
      </c>
      <c r="D27" s="76">
        <v>0.44</v>
      </c>
      <c r="E27" s="70">
        <v>2.76</v>
      </c>
      <c r="F27" s="70">
        <v>5.7</v>
      </c>
      <c r="G27" s="70">
        <v>8.2200000000000006</v>
      </c>
      <c r="H27" s="71">
        <v>14.21</v>
      </c>
    </row>
    <row r="28" spans="1:8" ht="11.25" customHeight="1" x14ac:dyDescent="0.2">
      <c r="B28" s="69" t="s">
        <v>36</v>
      </c>
      <c r="C28" s="70">
        <v>1348.48</v>
      </c>
      <c r="D28" s="76">
        <v>0.15</v>
      </c>
      <c r="E28" s="70">
        <v>1.71</v>
      </c>
      <c r="F28" s="70">
        <v>5.49</v>
      </c>
      <c r="G28" s="70">
        <v>8.3800000000000008</v>
      </c>
      <c r="H28" s="71">
        <v>13.26</v>
      </c>
    </row>
    <row r="29" spans="1:8" ht="11.25" customHeight="1" x14ac:dyDescent="0.2">
      <c r="B29" s="69" t="s">
        <v>37</v>
      </c>
      <c r="C29" s="70">
        <v>1352.53</v>
      </c>
      <c r="D29" s="70">
        <v>0.3</v>
      </c>
      <c r="E29" s="70">
        <v>0.89</v>
      </c>
      <c r="F29" s="70">
        <v>4.49</v>
      </c>
      <c r="G29" s="70">
        <v>8.6999999999999993</v>
      </c>
      <c r="H29" s="71">
        <v>12.02</v>
      </c>
    </row>
    <row r="30" spans="1:8" ht="11.25" customHeight="1" x14ac:dyDescent="0.2">
      <c r="B30" s="69" t="s">
        <v>38</v>
      </c>
      <c r="C30" s="70">
        <v>1356.86</v>
      </c>
      <c r="D30" s="76">
        <v>0.32</v>
      </c>
      <c r="E30" s="70">
        <v>0.77</v>
      </c>
      <c r="F30" s="76">
        <v>3.56</v>
      </c>
      <c r="G30" s="76">
        <v>9.0500000000000007</v>
      </c>
      <c r="H30" s="71">
        <v>10.75</v>
      </c>
    </row>
    <row r="31" spans="1:8" ht="11.25" customHeight="1" x14ac:dyDescent="0.2">
      <c r="A31" s="72"/>
      <c r="B31" s="73" t="s">
        <v>39</v>
      </c>
      <c r="C31" s="74">
        <v>1363.24</v>
      </c>
      <c r="D31" s="77">
        <v>0.47</v>
      </c>
      <c r="E31" s="74">
        <v>1.0900000000000001</v>
      </c>
      <c r="F31" s="74">
        <v>2.82</v>
      </c>
      <c r="G31" s="74">
        <v>9.56</v>
      </c>
      <c r="H31" s="75">
        <v>9.56</v>
      </c>
    </row>
    <row r="32" spans="1:8" ht="11.25" customHeight="1" x14ac:dyDescent="0.2">
      <c r="A32" s="66">
        <v>1997</v>
      </c>
      <c r="B32" s="69" t="s">
        <v>28</v>
      </c>
      <c r="C32" s="70">
        <v>1379.33</v>
      </c>
      <c r="D32" s="76">
        <v>1.18</v>
      </c>
      <c r="E32" s="70">
        <v>1.98</v>
      </c>
      <c r="F32" s="70">
        <v>2.89</v>
      </c>
      <c r="G32" s="70">
        <v>1.18</v>
      </c>
      <c r="H32" s="71">
        <v>9.39</v>
      </c>
    </row>
    <row r="33" spans="1:8" ht="11.25" customHeight="1" x14ac:dyDescent="0.2">
      <c r="B33" s="69" t="s">
        <v>29</v>
      </c>
      <c r="C33" s="70">
        <v>1386.23</v>
      </c>
      <c r="D33" s="70">
        <v>0.5</v>
      </c>
      <c r="E33" s="70">
        <v>2.16</v>
      </c>
      <c r="F33" s="70">
        <v>2.95</v>
      </c>
      <c r="G33" s="70">
        <v>1.69</v>
      </c>
      <c r="H33" s="71">
        <v>8.82</v>
      </c>
    </row>
    <row r="34" spans="1:8" ht="11.25" customHeight="1" x14ac:dyDescent="0.2">
      <c r="B34" s="69" t="s">
        <v>30</v>
      </c>
      <c r="C34" s="70">
        <v>1393.3</v>
      </c>
      <c r="D34" s="76">
        <v>0.51</v>
      </c>
      <c r="E34" s="70">
        <v>2.21</v>
      </c>
      <c r="F34" s="70">
        <v>3.32</v>
      </c>
      <c r="G34" s="70">
        <v>2.21</v>
      </c>
      <c r="H34" s="71">
        <v>8.99</v>
      </c>
    </row>
    <row r="35" spans="1:8" ht="11.25" customHeight="1" x14ac:dyDescent="0.2">
      <c r="B35" s="69" t="s">
        <v>31</v>
      </c>
      <c r="C35" s="70">
        <v>1405.56</v>
      </c>
      <c r="D35" s="76">
        <v>0.88</v>
      </c>
      <c r="E35" s="70">
        <v>1.9</v>
      </c>
      <c r="F35" s="70">
        <v>3.92</v>
      </c>
      <c r="G35" s="70">
        <v>3.1</v>
      </c>
      <c r="H35" s="71">
        <v>8.58</v>
      </c>
    </row>
    <row r="36" spans="1:8" ht="11.25" customHeight="1" x14ac:dyDescent="0.2">
      <c r="B36" s="69" t="s">
        <v>32</v>
      </c>
      <c r="C36" s="70">
        <v>1411.32</v>
      </c>
      <c r="D36" s="76">
        <v>0.41</v>
      </c>
      <c r="E36" s="70">
        <v>1.81</v>
      </c>
      <c r="F36" s="70">
        <v>4.01</v>
      </c>
      <c r="G36" s="70">
        <v>3.53</v>
      </c>
      <c r="H36" s="71">
        <v>7.71</v>
      </c>
    </row>
    <row r="37" spans="1:8" ht="11.25" customHeight="1" x14ac:dyDescent="0.2">
      <c r="B37" s="69" t="s">
        <v>33</v>
      </c>
      <c r="C37" s="70">
        <v>1418.94</v>
      </c>
      <c r="D37" s="76">
        <v>0.54</v>
      </c>
      <c r="E37" s="70">
        <v>1.84</v>
      </c>
      <c r="F37" s="70">
        <v>4.09</v>
      </c>
      <c r="G37" s="70">
        <v>4.09</v>
      </c>
      <c r="H37" s="71">
        <v>7.02</v>
      </c>
    </row>
    <row r="38" spans="1:8" ht="11.25" customHeight="1" x14ac:dyDescent="0.2">
      <c r="B38" s="69" t="s">
        <v>34</v>
      </c>
      <c r="C38" s="70">
        <v>1422.06</v>
      </c>
      <c r="D38" s="76">
        <v>0.22</v>
      </c>
      <c r="E38" s="70">
        <v>1.17</v>
      </c>
      <c r="F38" s="70">
        <v>3.1</v>
      </c>
      <c r="G38" s="70">
        <v>4.3099999999999996</v>
      </c>
      <c r="H38" s="71">
        <v>6.08</v>
      </c>
    </row>
    <row r="39" spans="1:8" ht="11.25" customHeight="1" x14ac:dyDescent="0.2">
      <c r="B39" s="69" t="s">
        <v>35</v>
      </c>
      <c r="C39" s="70">
        <v>1421.78</v>
      </c>
      <c r="D39" s="76">
        <v>-0.02</v>
      </c>
      <c r="E39" s="70">
        <v>0.74</v>
      </c>
      <c r="F39" s="70">
        <v>2.56</v>
      </c>
      <c r="G39" s="70">
        <v>4.29</v>
      </c>
      <c r="H39" s="71">
        <v>5.59</v>
      </c>
    </row>
    <row r="40" spans="1:8" ht="11.25" customHeight="1" x14ac:dyDescent="0.2">
      <c r="B40" s="69" t="s">
        <v>36</v>
      </c>
      <c r="C40" s="70">
        <v>1422.63</v>
      </c>
      <c r="D40" s="76">
        <v>0.06</v>
      </c>
      <c r="E40" s="70">
        <v>0.26</v>
      </c>
      <c r="F40" s="70">
        <v>2.11</v>
      </c>
      <c r="G40" s="70">
        <v>4.3600000000000003</v>
      </c>
      <c r="H40" s="71">
        <v>5.5</v>
      </c>
    </row>
    <row r="41" spans="1:8" ht="11.25" customHeight="1" x14ac:dyDescent="0.2">
      <c r="B41" s="69" t="s">
        <v>37</v>
      </c>
      <c r="C41" s="70">
        <v>1425.9</v>
      </c>
      <c r="D41" s="70">
        <v>0.23</v>
      </c>
      <c r="E41" s="70">
        <v>0.27</v>
      </c>
      <c r="F41" s="70">
        <v>1.45</v>
      </c>
      <c r="G41" s="70">
        <v>4.5999999999999996</v>
      </c>
      <c r="H41" s="71">
        <v>5.42</v>
      </c>
    </row>
    <row r="42" spans="1:8" ht="11.25" customHeight="1" x14ac:dyDescent="0.2">
      <c r="B42" s="69" t="s">
        <v>38</v>
      </c>
      <c r="C42" s="70">
        <v>1428.32</v>
      </c>
      <c r="D42" s="76">
        <v>0.17</v>
      </c>
      <c r="E42" s="70">
        <v>0.46</v>
      </c>
      <c r="F42" s="70">
        <v>1.2</v>
      </c>
      <c r="G42" s="70">
        <v>4.7699999999999996</v>
      </c>
      <c r="H42" s="71">
        <v>5.27</v>
      </c>
    </row>
    <row r="43" spans="1:8" ht="11.25" customHeight="1" x14ac:dyDescent="0.2">
      <c r="A43" s="72"/>
      <c r="B43" s="73" t="s">
        <v>39</v>
      </c>
      <c r="C43" s="74">
        <v>1434.46</v>
      </c>
      <c r="D43" s="77">
        <v>0.43</v>
      </c>
      <c r="E43" s="74">
        <v>0.83</v>
      </c>
      <c r="F43" s="74">
        <v>1.0900000000000001</v>
      </c>
      <c r="G43" s="74">
        <v>5.22</v>
      </c>
      <c r="H43" s="75">
        <v>5.22</v>
      </c>
    </row>
    <row r="44" spans="1:8" ht="11.25" customHeight="1" x14ac:dyDescent="0.2">
      <c r="A44" s="66">
        <v>1998</v>
      </c>
      <c r="B44" s="69" t="s">
        <v>28</v>
      </c>
      <c r="C44" s="70">
        <v>1444.64</v>
      </c>
      <c r="D44" s="70">
        <v>0.71</v>
      </c>
      <c r="E44" s="70">
        <v>1.31</v>
      </c>
      <c r="F44" s="70">
        <v>1.59</v>
      </c>
      <c r="G44" s="70">
        <v>0.71</v>
      </c>
      <c r="H44" s="71">
        <v>4.7300000000000004</v>
      </c>
    </row>
    <row r="45" spans="1:8" ht="11.25" customHeight="1" x14ac:dyDescent="0.2">
      <c r="B45" s="69" t="s">
        <v>29</v>
      </c>
      <c r="C45" s="70">
        <v>1451.29</v>
      </c>
      <c r="D45" s="70">
        <v>0.46</v>
      </c>
      <c r="E45" s="70">
        <v>1.61</v>
      </c>
      <c r="F45" s="70">
        <v>2.08</v>
      </c>
      <c r="G45" s="70">
        <v>1.17</v>
      </c>
      <c r="H45" s="71">
        <v>4.6900000000000004</v>
      </c>
    </row>
    <row r="46" spans="1:8" ht="11.25" customHeight="1" x14ac:dyDescent="0.2">
      <c r="B46" s="69" t="s">
        <v>30</v>
      </c>
      <c r="C46" s="70">
        <v>1456.22</v>
      </c>
      <c r="D46" s="70">
        <v>0.34</v>
      </c>
      <c r="E46" s="70">
        <v>1.52</v>
      </c>
      <c r="F46" s="70">
        <v>2.36</v>
      </c>
      <c r="G46" s="70">
        <v>1.52</v>
      </c>
      <c r="H46" s="71">
        <v>4.5199999999999996</v>
      </c>
    </row>
    <row r="47" spans="1:8" ht="11.25" customHeight="1" x14ac:dyDescent="0.2">
      <c r="B47" s="69" t="s">
        <v>31</v>
      </c>
      <c r="C47" s="70">
        <v>1459.71</v>
      </c>
      <c r="D47" s="70">
        <v>0.24</v>
      </c>
      <c r="E47" s="70">
        <v>1.04</v>
      </c>
      <c r="F47" s="70">
        <v>2.37</v>
      </c>
      <c r="G47" s="70">
        <v>1.76</v>
      </c>
      <c r="H47" s="71">
        <v>3.85</v>
      </c>
    </row>
    <row r="48" spans="1:8" ht="11.25" customHeight="1" x14ac:dyDescent="0.2">
      <c r="B48" s="69" t="s">
        <v>32</v>
      </c>
      <c r="C48" s="70">
        <v>1467.01</v>
      </c>
      <c r="D48" s="70">
        <v>0.5</v>
      </c>
      <c r="E48" s="70">
        <v>1.08</v>
      </c>
      <c r="F48" s="70">
        <v>2.71</v>
      </c>
      <c r="G48" s="70">
        <v>2.27</v>
      </c>
      <c r="H48" s="71">
        <v>3.95</v>
      </c>
    </row>
    <row r="49" spans="1:8" ht="11.25" customHeight="1" x14ac:dyDescent="0.2">
      <c r="B49" s="69" t="s">
        <v>33</v>
      </c>
      <c r="C49" s="70">
        <v>1467.3</v>
      </c>
      <c r="D49" s="70">
        <v>0.02</v>
      </c>
      <c r="E49" s="70">
        <v>0.76</v>
      </c>
      <c r="F49" s="70">
        <v>2.29</v>
      </c>
      <c r="G49" s="70">
        <v>2.29</v>
      </c>
      <c r="H49" s="71">
        <v>3.41</v>
      </c>
    </row>
    <row r="50" spans="1:8" ht="11.25" customHeight="1" x14ac:dyDescent="0.2">
      <c r="B50" s="69" t="s">
        <v>34</v>
      </c>
      <c r="C50" s="70">
        <v>1465.54</v>
      </c>
      <c r="D50" s="70">
        <v>-0.12</v>
      </c>
      <c r="E50" s="70">
        <v>0.4</v>
      </c>
      <c r="F50" s="70">
        <v>1.45</v>
      </c>
      <c r="G50" s="70">
        <v>2.17</v>
      </c>
      <c r="H50" s="71">
        <v>3.06</v>
      </c>
    </row>
    <row r="51" spans="1:8" ht="11.25" customHeight="1" x14ac:dyDescent="0.2">
      <c r="B51" s="69" t="s">
        <v>35</v>
      </c>
      <c r="C51" s="70">
        <v>1458.07</v>
      </c>
      <c r="D51" s="70">
        <v>-0.51</v>
      </c>
      <c r="E51" s="70">
        <v>-0.61</v>
      </c>
      <c r="F51" s="70">
        <v>0.47</v>
      </c>
      <c r="G51" s="70">
        <v>1.65</v>
      </c>
      <c r="H51" s="71">
        <v>2.5499999999999998</v>
      </c>
    </row>
    <row r="52" spans="1:8" ht="11.25" customHeight="1" x14ac:dyDescent="0.2">
      <c r="A52" s="72"/>
      <c r="B52" s="73" t="s">
        <v>36</v>
      </c>
      <c r="C52" s="74">
        <v>1454.86</v>
      </c>
      <c r="D52" s="74">
        <v>-0.22</v>
      </c>
      <c r="E52" s="74">
        <v>-0.85</v>
      </c>
      <c r="F52" s="74">
        <v>-0.09</v>
      </c>
      <c r="G52" s="70">
        <v>1.42</v>
      </c>
      <c r="H52" s="71">
        <v>2.27</v>
      </c>
    </row>
    <row r="53" spans="1:8" ht="11.25" customHeight="1" x14ac:dyDescent="0.2">
      <c r="A53" s="72"/>
      <c r="B53" s="73" t="s">
        <v>37</v>
      </c>
      <c r="C53" s="74">
        <v>1455.15</v>
      </c>
      <c r="D53" s="74">
        <v>0.02</v>
      </c>
      <c r="E53" s="74">
        <v>-0.71</v>
      </c>
      <c r="F53" s="74">
        <v>-0.31</v>
      </c>
      <c r="G53" s="70">
        <v>1.44</v>
      </c>
      <c r="H53" s="71">
        <v>2.0499999999999998</v>
      </c>
    </row>
    <row r="54" spans="1:8" ht="11.25" customHeight="1" x14ac:dyDescent="0.2">
      <c r="B54" s="69" t="s">
        <v>38</v>
      </c>
      <c r="C54" s="70">
        <v>1453.4</v>
      </c>
      <c r="D54" s="78">
        <v>-0.12</v>
      </c>
      <c r="E54" s="74">
        <v>-0.32</v>
      </c>
      <c r="F54" s="74">
        <v>-0.93</v>
      </c>
      <c r="G54" s="70">
        <v>1.32</v>
      </c>
      <c r="H54" s="71">
        <v>1.76</v>
      </c>
    </row>
    <row r="55" spans="1:8" ht="11.25" customHeight="1" x14ac:dyDescent="0.2">
      <c r="A55" s="72"/>
      <c r="B55" s="73" t="s">
        <v>39</v>
      </c>
      <c r="C55" s="74">
        <v>1458.2</v>
      </c>
      <c r="D55" s="74">
        <v>0.33</v>
      </c>
      <c r="E55" s="74">
        <v>0.23</v>
      </c>
      <c r="F55" s="74">
        <v>-0.62</v>
      </c>
      <c r="G55" s="74">
        <v>1.65</v>
      </c>
      <c r="H55" s="75">
        <v>1.65</v>
      </c>
    </row>
    <row r="56" spans="1:8" ht="11.25" customHeight="1" x14ac:dyDescent="0.2">
      <c r="A56" s="66">
        <v>1999</v>
      </c>
      <c r="B56" s="69" t="s">
        <v>28</v>
      </c>
      <c r="C56" s="70">
        <v>1468.41</v>
      </c>
      <c r="D56" s="78">
        <v>0.7</v>
      </c>
      <c r="E56" s="74">
        <v>0.91</v>
      </c>
      <c r="F56" s="74">
        <v>0.2</v>
      </c>
      <c r="G56" s="74">
        <v>0.7</v>
      </c>
      <c r="H56" s="75">
        <v>1.65</v>
      </c>
    </row>
    <row r="57" spans="1:8" ht="11.25" customHeight="1" x14ac:dyDescent="0.2">
      <c r="B57" s="69" t="s">
        <v>29</v>
      </c>
      <c r="C57" s="70">
        <v>1483.83</v>
      </c>
      <c r="D57" s="70">
        <v>1.05</v>
      </c>
      <c r="E57" s="70">
        <v>2.09</v>
      </c>
      <c r="F57" s="70">
        <v>1.77</v>
      </c>
      <c r="G57" s="70">
        <v>1.76</v>
      </c>
      <c r="H57" s="71">
        <v>2.2400000000000002</v>
      </c>
    </row>
    <row r="58" spans="1:8" ht="11.25" customHeight="1" x14ac:dyDescent="0.2">
      <c r="B58" s="69" t="s">
        <v>30</v>
      </c>
      <c r="C58" s="70">
        <v>1500.15</v>
      </c>
      <c r="D58" s="70">
        <v>1.1000000000000001</v>
      </c>
      <c r="E58" s="70">
        <v>2.88</v>
      </c>
      <c r="F58" s="70">
        <v>3.11</v>
      </c>
      <c r="G58" s="70">
        <v>2.88</v>
      </c>
      <c r="H58" s="71">
        <v>3.02</v>
      </c>
    </row>
    <row r="59" spans="1:8" ht="11.25" customHeight="1" x14ac:dyDescent="0.2">
      <c r="B59" s="69" t="s">
        <v>31</v>
      </c>
      <c r="C59" s="70">
        <v>1508.55</v>
      </c>
      <c r="D59" s="70">
        <v>0.56000000000000005</v>
      </c>
      <c r="E59" s="70">
        <v>2.73</v>
      </c>
      <c r="F59" s="70">
        <v>3.67</v>
      </c>
      <c r="G59" s="70">
        <v>3.45</v>
      </c>
      <c r="H59" s="71">
        <v>3.35</v>
      </c>
    </row>
    <row r="60" spans="1:8" ht="11.25" customHeight="1" x14ac:dyDescent="0.2">
      <c r="B60" s="69" t="s">
        <v>32</v>
      </c>
      <c r="C60" s="70">
        <v>1513.08</v>
      </c>
      <c r="D60" s="70">
        <v>0.3</v>
      </c>
      <c r="E60" s="70">
        <v>1.97</v>
      </c>
      <c r="F60" s="70">
        <v>4.1100000000000003</v>
      </c>
      <c r="G60" s="70">
        <v>3.76</v>
      </c>
      <c r="H60" s="71">
        <v>3.14</v>
      </c>
    </row>
    <row r="61" spans="1:8" ht="11.25" customHeight="1" x14ac:dyDescent="0.2">
      <c r="B61" s="69" t="s">
        <v>33</v>
      </c>
      <c r="C61" s="70">
        <v>1515.95</v>
      </c>
      <c r="D61" s="70">
        <v>0.19</v>
      </c>
      <c r="E61" s="70">
        <v>1.05</v>
      </c>
      <c r="F61" s="70">
        <v>3.96</v>
      </c>
      <c r="G61" s="70">
        <v>3.96</v>
      </c>
      <c r="H61" s="71">
        <v>3.32</v>
      </c>
    </row>
    <row r="62" spans="1:8" ht="11.25" customHeight="1" x14ac:dyDescent="0.2">
      <c r="B62" s="69" t="s">
        <v>34</v>
      </c>
      <c r="C62" s="70">
        <v>1532.47</v>
      </c>
      <c r="D62" s="78">
        <v>1.0900000000000001</v>
      </c>
      <c r="E62" s="74">
        <v>1.59</v>
      </c>
      <c r="F62" s="74">
        <v>4.3600000000000003</v>
      </c>
      <c r="G62" s="74">
        <v>5.09</v>
      </c>
      <c r="H62" s="75">
        <v>4.57</v>
      </c>
    </row>
    <row r="63" spans="1:8" ht="11.25" customHeight="1" x14ac:dyDescent="0.2">
      <c r="B63" s="69" t="s">
        <v>35</v>
      </c>
      <c r="C63" s="70">
        <v>1541.05</v>
      </c>
      <c r="D63" s="70">
        <v>0.56000000000000005</v>
      </c>
      <c r="E63" s="70">
        <v>1.85</v>
      </c>
      <c r="F63" s="70">
        <v>3.86</v>
      </c>
      <c r="G63" s="70">
        <v>5.68</v>
      </c>
      <c r="H63" s="71">
        <v>5.69</v>
      </c>
    </row>
    <row r="64" spans="1:8" ht="11.25" customHeight="1" x14ac:dyDescent="0.2">
      <c r="B64" s="79" t="s">
        <v>36</v>
      </c>
      <c r="C64" s="74">
        <v>1545.83</v>
      </c>
      <c r="D64" s="74">
        <v>0.31</v>
      </c>
      <c r="E64" s="74">
        <v>1.97</v>
      </c>
      <c r="F64" s="74">
        <v>3.05</v>
      </c>
      <c r="G64" s="74">
        <v>6.01</v>
      </c>
      <c r="H64" s="75">
        <v>6.25</v>
      </c>
    </row>
    <row r="65" spans="1:8" ht="11.25" customHeight="1" x14ac:dyDescent="0.2">
      <c r="B65" s="69" t="s">
        <v>37</v>
      </c>
      <c r="C65" s="70">
        <v>1564.23</v>
      </c>
      <c r="D65" s="70">
        <v>1.19</v>
      </c>
      <c r="E65" s="70">
        <v>2.0699999999999998</v>
      </c>
      <c r="F65" s="70">
        <v>3.69</v>
      </c>
      <c r="G65" s="70">
        <v>7.27</v>
      </c>
      <c r="H65" s="71">
        <v>7.5</v>
      </c>
    </row>
    <row r="66" spans="1:8" ht="11.25" customHeight="1" x14ac:dyDescent="0.2">
      <c r="B66" s="69" t="s">
        <v>38</v>
      </c>
      <c r="C66" s="70">
        <v>1579.09</v>
      </c>
      <c r="D66" s="70">
        <v>0.95</v>
      </c>
      <c r="E66" s="70">
        <v>2.4700000000000002</v>
      </c>
      <c r="F66" s="70">
        <v>4.3600000000000003</v>
      </c>
      <c r="G66" s="70">
        <v>8.2899999999999991</v>
      </c>
      <c r="H66" s="71">
        <v>8.65</v>
      </c>
    </row>
    <row r="67" spans="1:8" ht="11.25" customHeight="1" x14ac:dyDescent="0.2">
      <c r="A67" s="72"/>
      <c r="B67" s="73" t="s">
        <v>39</v>
      </c>
      <c r="C67" s="74">
        <v>1588.56</v>
      </c>
      <c r="D67" s="74">
        <v>0.6</v>
      </c>
      <c r="E67" s="74">
        <v>2.76</v>
      </c>
      <c r="F67" s="74">
        <v>4.79</v>
      </c>
      <c r="G67" s="74">
        <v>8.94</v>
      </c>
      <c r="H67" s="75">
        <v>8.94</v>
      </c>
    </row>
    <row r="68" spans="1:8" ht="11.25" customHeight="1" x14ac:dyDescent="0.2">
      <c r="A68" s="66">
        <v>2000</v>
      </c>
      <c r="B68" s="69" t="s">
        <v>28</v>
      </c>
      <c r="C68" s="70">
        <v>1598.41</v>
      </c>
      <c r="D68" s="78">
        <v>0.62</v>
      </c>
      <c r="E68" s="74">
        <v>2.19</v>
      </c>
      <c r="F68" s="74">
        <v>4.3</v>
      </c>
      <c r="G68" s="74">
        <v>0.62</v>
      </c>
      <c r="H68" s="75">
        <v>8.85</v>
      </c>
    </row>
    <row r="69" spans="1:8" ht="11.25" customHeight="1" x14ac:dyDescent="0.2">
      <c r="B69" s="69" t="s">
        <v>29</v>
      </c>
      <c r="C69" s="78">
        <v>1600.49</v>
      </c>
      <c r="D69" s="78">
        <v>0.13</v>
      </c>
      <c r="E69" s="74">
        <v>1.36</v>
      </c>
      <c r="F69" s="77">
        <v>3.86</v>
      </c>
      <c r="G69" s="74">
        <v>0.75</v>
      </c>
      <c r="H69" s="75">
        <v>7.86</v>
      </c>
    </row>
    <row r="70" spans="1:8" ht="11.25" customHeight="1" x14ac:dyDescent="0.2">
      <c r="B70" s="69" t="s">
        <v>30</v>
      </c>
      <c r="C70" s="70">
        <v>1604.01</v>
      </c>
      <c r="D70" s="80">
        <v>0.22</v>
      </c>
      <c r="E70" s="81">
        <v>0.97</v>
      </c>
      <c r="F70" s="82">
        <v>3.76</v>
      </c>
      <c r="G70" s="81">
        <v>0.97</v>
      </c>
      <c r="H70" s="75">
        <v>6.92</v>
      </c>
    </row>
    <row r="71" spans="1:8" ht="11.25" customHeight="1" x14ac:dyDescent="0.2">
      <c r="B71" s="69" t="s">
        <v>31</v>
      </c>
      <c r="C71" s="70">
        <v>1610.75</v>
      </c>
      <c r="D71" s="70">
        <v>0.42</v>
      </c>
      <c r="E71" s="70">
        <v>0.77</v>
      </c>
      <c r="F71" s="76">
        <v>2.97</v>
      </c>
      <c r="G71" s="70">
        <v>1.4</v>
      </c>
      <c r="H71" s="71">
        <v>6.77</v>
      </c>
    </row>
    <row r="72" spans="1:8" ht="11.25" customHeight="1" x14ac:dyDescent="0.2">
      <c r="B72" s="69" t="s">
        <v>32</v>
      </c>
      <c r="C72" s="70">
        <v>1610.91</v>
      </c>
      <c r="D72" s="70">
        <v>0.01</v>
      </c>
      <c r="E72" s="70">
        <v>0.65</v>
      </c>
      <c r="F72" s="76">
        <v>2.02</v>
      </c>
      <c r="G72" s="70">
        <v>1.41</v>
      </c>
      <c r="H72" s="71">
        <v>6.47</v>
      </c>
    </row>
    <row r="73" spans="1:8" ht="11.25" customHeight="1" x14ac:dyDescent="0.2">
      <c r="B73" s="69" t="s">
        <v>33</v>
      </c>
      <c r="C73" s="70">
        <v>1614.62</v>
      </c>
      <c r="D73" s="70">
        <v>0.23</v>
      </c>
      <c r="E73" s="70">
        <v>0.66</v>
      </c>
      <c r="F73" s="76">
        <v>1.64</v>
      </c>
      <c r="G73" s="70">
        <v>1.64</v>
      </c>
      <c r="H73" s="71">
        <v>6.51</v>
      </c>
    </row>
    <row r="74" spans="1:8" ht="11.25" customHeight="1" x14ac:dyDescent="0.2">
      <c r="B74" s="69" t="s">
        <v>34</v>
      </c>
      <c r="C74" s="70">
        <v>1640.62</v>
      </c>
      <c r="D74" s="78">
        <v>1.61</v>
      </c>
      <c r="E74" s="74">
        <v>1.85</v>
      </c>
      <c r="F74" s="74">
        <v>2.64</v>
      </c>
      <c r="G74" s="74">
        <v>3.28</v>
      </c>
      <c r="H74" s="75">
        <v>7.06</v>
      </c>
    </row>
    <row r="75" spans="1:8" ht="11.25" customHeight="1" x14ac:dyDescent="0.2">
      <c r="B75" s="69" t="s">
        <v>35</v>
      </c>
      <c r="C75" s="70">
        <v>1662.11</v>
      </c>
      <c r="D75" s="70">
        <v>1.31</v>
      </c>
      <c r="E75" s="70">
        <v>3.18</v>
      </c>
      <c r="F75" s="70">
        <v>3.85</v>
      </c>
      <c r="G75" s="70">
        <v>4.63</v>
      </c>
      <c r="H75" s="71">
        <v>7.86</v>
      </c>
    </row>
    <row r="76" spans="1:8" ht="11.25" customHeight="1" x14ac:dyDescent="0.2">
      <c r="A76" s="72"/>
      <c r="B76" s="73" t="s">
        <v>36</v>
      </c>
      <c r="C76" s="74">
        <v>1665.93</v>
      </c>
      <c r="D76" s="74">
        <v>0.23</v>
      </c>
      <c r="E76" s="74">
        <v>3.18</v>
      </c>
      <c r="F76" s="74">
        <v>3.86</v>
      </c>
      <c r="G76" s="74">
        <v>4.87</v>
      </c>
      <c r="H76" s="75">
        <v>7.77</v>
      </c>
    </row>
    <row r="77" spans="1:8" ht="11.25" customHeight="1" x14ac:dyDescent="0.2">
      <c r="A77" s="72"/>
      <c r="B77" s="73" t="s">
        <v>37</v>
      </c>
      <c r="C77" s="74">
        <v>1668.26</v>
      </c>
      <c r="D77" s="74">
        <v>0.14000000000000001</v>
      </c>
      <c r="E77" s="74">
        <v>1.68</v>
      </c>
      <c r="F77" s="74">
        <v>3.57</v>
      </c>
      <c r="G77" s="74">
        <v>5.0199999999999996</v>
      </c>
      <c r="H77" s="75">
        <v>6.65</v>
      </c>
    </row>
    <row r="78" spans="1:8" ht="11.25" customHeight="1" x14ac:dyDescent="0.2">
      <c r="A78" s="72"/>
      <c r="B78" s="73" t="s">
        <v>38</v>
      </c>
      <c r="C78" s="74">
        <v>1673.6</v>
      </c>
      <c r="D78" s="74">
        <v>0.32</v>
      </c>
      <c r="E78" s="74">
        <v>0.69</v>
      </c>
      <c r="F78" s="74">
        <v>3.89</v>
      </c>
      <c r="G78" s="74">
        <v>5.35</v>
      </c>
      <c r="H78" s="75">
        <v>5.99</v>
      </c>
    </row>
    <row r="79" spans="1:8" ht="11.25" customHeight="1" x14ac:dyDescent="0.2">
      <c r="A79" s="72"/>
      <c r="B79" s="73" t="s">
        <v>39</v>
      </c>
      <c r="C79" s="74">
        <v>1683.47</v>
      </c>
      <c r="D79" s="74">
        <v>0.59</v>
      </c>
      <c r="E79" s="74">
        <v>1.05</v>
      </c>
      <c r="F79" s="74">
        <v>4.26</v>
      </c>
      <c r="G79" s="74">
        <v>5.97</v>
      </c>
      <c r="H79" s="75">
        <v>5.97</v>
      </c>
    </row>
    <row r="80" spans="1:8" ht="11.25" customHeight="1" x14ac:dyDescent="0.2">
      <c r="A80" s="66">
        <v>2001</v>
      </c>
      <c r="B80" s="69" t="s">
        <v>28</v>
      </c>
      <c r="C80" s="70">
        <v>1693.07</v>
      </c>
      <c r="D80" s="78">
        <v>0.56999999999999995</v>
      </c>
      <c r="E80" s="74">
        <v>1.49</v>
      </c>
      <c r="F80" s="74">
        <v>3.2</v>
      </c>
      <c r="G80" s="74">
        <v>0.56999999999999995</v>
      </c>
      <c r="H80" s="83">
        <v>5.92</v>
      </c>
    </row>
    <row r="81" spans="1:8" ht="11.25" customHeight="1" x14ac:dyDescent="0.2">
      <c r="B81" s="69" t="s">
        <v>29</v>
      </c>
      <c r="C81" s="78">
        <v>1700.86</v>
      </c>
      <c r="D81" s="78">
        <v>0.46</v>
      </c>
      <c r="E81" s="74">
        <v>1.63</v>
      </c>
      <c r="F81" s="74">
        <v>2.33</v>
      </c>
      <c r="G81" s="74">
        <v>1.03</v>
      </c>
      <c r="H81" s="84">
        <v>6.27</v>
      </c>
    </row>
    <row r="82" spans="1:8" ht="11.25" customHeight="1" x14ac:dyDescent="0.2">
      <c r="B82" s="69" t="s">
        <v>30</v>
      </c>
      <c r="C82" s="70">
        <v>1707.32</v>
      </c>
      <c r="D82" s="78">
        <v>0.38</v>
      </c>
      <c r="E82" s="74">
        <v>1.42</v>
      </c>
      <c r="F82" s="74">
        <v>2.48</v>
      </c>
      <c r="G82" s="74">
        <v>1.42</v>
      </c>
      <c r="H82" s="84">
        <v>6.44</v>
      </c>
    </row>
    <row r="83" spans="1:8" ht="11.25" customHeight="1" x14ac:dyDescent="0.2">
      <c r="B83" s="69" t="s">
        <v>31</v>
      </c>
      <c r="C83" s="70">
        <v>1717.22</v>
      </c>
      <c r="D83" s="78">
        <v>0.57999999999999996</v>
      </c>
      <c r="E83" s="74">
        <v>1.43</v>
      </c>
      <c r="F83" s="74">
        <v>2.93</v>
      </c>
      <c r="G83" s="74">
        <v>2</v>
      </c>
      <c r="H83" s="84">
        <v>6.61</v>
      </c>
    </row>
    <row r="84" spans="1:8" ht="11.25" customHeight="1" x14ac:dyDescent="0.2">
      <c r="B84" s="69" t="s">
        <v>32</v>
      </c>
      <c r="C84" s="70">
        <v>1724.26</v>
      </c>
      <c r="D84" s="78">
        <v>0.41</v>
      </c>
      <c r="E84" s="74">
        <v>1.38</v>
      </c>
      <c r="F84" s="74">
        <v>3.03</v>
      </c>
      <c r="G84" s="74">
        <v>2.42</v>
      </c>
      <c r="H84" s="84">
        <v>7.04</v>
      </c>
    </row>
    <row r="85" spans="1:8" ht="11.25" customHeight="1" x14ac:dyDescent="0.2">
      <c r="B85" s="69" t="s">
        <v>33</v>
      </c>
      <c r="C85" s="70">
        <v>1733.23</v>
      </c>
      <c r="D85" s="78">
        <v>0.52</v>
      </c>
      <c r="E85" s="74">
        <v>1.52</v>
      </c>
      <c r="F85" s="74">
        <v>2.96</v>
      </c>
      <c r="G85" s="74">
        <v>2.96</v>
      </c>
      <c r="H85" s="84">
        <v>7.35</v>
      </c>
    </row>
    <row r="86" spans="1:8" ht="11.25" customHeight="1" x14ac:dyDescent="0.2">
      <c r="B86" s="69" t="s">
        <v>34</v>
      </c>
      <c r="C86" s="70">
        <v>1756.28</v>
      </c>
      <c r="D86" s="78">
        <v>1.33</v>
      </c>
      <c r="E86" s="74">
        <v>2.27</v>
      </c>
      <c r="F86" s="74">
        <v>3.73</v>
      </c>
      <c r="G86" s="74">
        <v>4.32</v>
      </c>
      <c r="H86" s="84">
        <v>7.05</v>
      </c>
    </row>
    <row r="87" spans="1:8" ht="11.25" customHeight="1" x14ac:dyDescent="0.2">
      <c r="B87" s="69" t="s">
        <v>35</v>
      </c>
      <c r="C87" s="70">
        <v>1768.57</v>
      </c>
      <c r="D87" s="78">
        <v>0.7</v>
      </c>
      <c r="E87" s="74">
        <v>2.57</v>
      </c>
      <c r="F87" s="74">
        <v>3.98</v>
      </c>
      <c r="G87" s="74">
        <v>5.0599999999999996</v>
      </c>
      <c r="H87" s="83">
        <v>6.41</v>
      </c>
    </row>
    <row r="88" spans="1:8" ht="11.25" customHeight="1" x14ac:dyDescent="0.2">
      <c r="A88" s="72"/>
      <c r="B88" s="73" t="s">
        <v>36</v>
      </c>
      <c r="C88" s="74">
        <v>1773.52</v>
      </c>
      <c r="D88" s="74">
        <v>0.28000000000000003</v>
      </c>
      <c r="E88" s="74">
        <v>2.3199999999999998</v>
      </c>
      <c r="F88" s="74">
        <v>3.88</v>
      </c>
      <c r="G88" s="74">
        <v>5.35</v>
      </c>
      <c r="H88" s="84">
        <v>6.46</v>
      </c>
    </row>
    <row r="89" spans="1:8" ht="11.25" customHeight="1" x14ac:dyDescent="0.2">
      <c r="A89" s="72"/>
      <c r="B89" s="73" t="s">
        <v>37</v>
      </c>
      <c r="C89" s="74">
        <v>1788.24</v>
      </c>
      <c r="D89" s="74">
        <v>0.83</v>
      </c>
      <c r="E89" s="74">
        <v>1.82</v>
      </c>
      <c r="F89" s="74">
        <v>4.1399999999999997</v>
      </c>
      <c r="G89" s="74">
        <v>6.22</v>
      </c>
      <c r="H89" s="84">
        <v>7.19</v>
      </c>
    </row>
    <row r="90" spans="1:8" ht="11.25" customHeight="1" x14ac:dyDescent="0.2">
      <c r="A90" s="72"/>
      <c r="B90" s="73" t="s">
        <v>38</v>
      </c>
      <c r="C90" s="74">
        <v>1800.94</v>
      </c>
      <c r="D90" s="74">
        <v>0.71</v>
      </c>
      <c r="E90" s="74">
        <v>1.83</v>
      </c>
      <c r="F90" s="74">
        <v>4.45</v>
      </c>
      <c r="G90" s="74">
        <v>6.98</v>
      </c>
      <c r="H90" s="84">
        <v>7.61</v>
      </c>
    </row>
    <row r="91" spans="1:8" ht="11.25" customHeight="1" x14ac:dyDescent="0.2">
      <c r="A91" s="72"/>
      <c r="B91" s="73" t="s">
        <v>39</v>
      </c>
      <c r="C91" s="74">
        <v>1812.65</v>
      </c>
      <c r="D91" s="74">
        <v>0.65</v>
      </c>
      <c r="E91" s="78">
        <v>2.21</v>
      </c>
      <c r="F91" s="74">
        <v>4.58</v>
      </c>
      <c r="G91" s="74">
        <v>7.67</v>
      </c>
      <c r="H91" s="84">
        <v>7.67</v>
      </c>
    </row>
    <row r="92" spans="1:8" ht="11.25" customHeight="1" x14ac:dyDescent="0.2">
      <c r="A92" s="66">
        <v>2002</v>
      </c>
      <c r="B92" s="69" t="s">
        <v>28</v>
      </c>
      <c r="C92" s="70">
        <v>1822.08</v>
      </c>
      <c r="D92" s="78">
        <v>0.52</v>
      </c>
      <c r="E92" s="74">
        <v>1.89</v>
      </c>
      <c r="F92" s="74">
        <v>3.75</v>
      </c>
      <c r="G92" s="74">
        <v>0.52</v>
      </c>
      <c r="H92" s="75">
        <v>7.62</v>
      </c>
    </row>
    <row r="93" spans="1:8" ht="11.25" customHeight="1" x14ac:dyDescent="0.2">
      <c r="B93" s="69" t="s">
        <v>29</v>
      </c>
      <c r="C93" s="70">
        <v>1828.64</v>
      </c>
      <c r="D93" s="70">
        <v>0.36</v>
      </c>
      <c r="E93" s="78">
        <v>1.54</v>
      </c>
      <c r="F93" s="74">
        <v>3.4</v>
      </c>
      <c r="G93" s="74">
        <v>0.88</v>
      </c>
      <c r="H93" s="75">
        <v>7.51</v>
      </c>
    </row>
    <row r="94" spans="1:8" ht="11.25" customHeight="1" x14ac:dyDescent="0.2">
      <c r="B94" s="69" t="s">
        <v>30</v>
      </c>
      <c r="C94" s="70">
        <v>1839.61</v>
      </c>
      <c r="D94" s="70">
        <v>0.6</v>
      </c>
      <c r="E94" s="78">
        <v>1.49</v>
      </c>
      <c r="F94" s="74">
        <v>3.73</v>
      </c>
      <c r="G94" s="74">
        <v>1.49</v>
      </c>
      <c r="H94" s="75">
        <v>7.75</v>
      </c>
    </row>
    <row r="95" spans="1:8" ht="11.25" customHeight="1" x14ac:dyDescent="0.2">
      <c r="B95" s="69" t="s">
        <v>31</v>
      </c>
      <c r="C95" s="70">
        <v>1854.33</v>
      </c>
      <c r="D95" s="70">
        <v>0.8</v>
      </c>
      <c r="E95" s="78">
        <v>1.77</v>
      </c>
      <c r="F95" s="74">
        <v>3.7</v>
      </c>
      <c r="G95" s="74">
        <v>2.2999999999999998</v>
      </c>
      <c r="H95" s="75">
        <v>7.98</v>
      </c>
    </row>
    <row r="96" spans="1:8" ht="11.25" customHeight="1" x14ac:dyDescent="0.2">
      <c r="B96" s="69" t="s">
        <v>32</v>
      </c>
      <c r="C96" s="70">
        <v>1858.22</v>
      </c>
      <c r="D96" s="70">
        <v>0.21</v>
      </c>
      <c r="E96" s="78">
        <v>1.62</v>
      </c>
      <c r="F96" s="74">
        <v>3.18</v>
      </c>
      <c r="G96" s="74">
        <v>2.5099999999999998</v>
      </c>
      <c r="H96" s="75">
        <v>7.77</v>
      </c>
    </row>
    <row r="97" spans="1:8" ht="11.25" customHeight="1" x14ac:dyDescent="0.2">
      <c r="B97" s="69" t="s">
        <v>33</v>
      </c>
      <c r="C97" s="70">
        <v>1866.02</v>
      </c>
      <c r="D97" s="70">
        <v>0.42</v>
      </c>
      <c r="E97" s="78">
        <v>1.44</v>
      </c>
      <c r="F97" s="74">
        <v>2.94</v>
      </c>
      <c r="G97" s="74">
        <v>2.94</v>
      </c>
      <c r="H97" s="75">
        <v>7.66</v>
      </c>
    </row>
    <row r="98" spans="1:8" ht="11.25" customHeight="1" x14ac:dyDescent="0.2">
      <c r="B98" s="69" t="s">
        <v>34</v>
      </c>
      <c r="C98" s="70">
        <v>1888.23</v>
      </c>
      <c r="D98" s="70">
        <v>1.19</v>
      </c>
      <c r="E98" s="78">
        <v>1.83</v>
      </c>
      <c r="F98" s="74">
        <v>3.63</v>
      </c>
      <c r="G98" s="70">
        <v>4.17</v>
      </c>
      <c r="H98" s="71">
        <v>7.51</v>
      </c>
    </row>
    <row r="99" spans="1:8" ht="11.25" customHeight="1" x14ac:dyDescent="0.2">
      <c r="B99" s="69" t="s">
        <v>35</v>
      </c>
      <c r="C99" s="70">
        <v>1900.5</v>
      </c>
      <c r="D99" s="70">
        <v>0.65</v>
      </c>
      <c r="E99" s="78">
        <v>2.2799999999999998</v>
      </c>
      <c r="F99" s="74">
        <v>3.93</v>
      </c>
      <c r="G99" s="70">
        <v>4.8499999999999996</v>
      </c>
      <c r="H99" s="71">
        <v>7.46</v>
      </c>
    </row>
    <row r="100" spans="1:8" ht="11.25" customHeight="1" x14ac:dyDescent="0.2">
      <c r="A100" s="72"/>
      <c r="B100" s="73" t="s">
        <v>36</v>
      </c>
      <c r="C100" s="74">
        <v>1914.18</v>
      </c>
      <c r="D100" s="74">
        <v>0.72</v>
      </c>
      <c r="E100" s="78">
        <v>2.58</v>
      </c>
      <c r="F100" s="74">
        <v>4.05</v>
      </c>
      <c r="G100" s="70">
        <v>5.6</v>
      </c>
      <c r="H100" s="71">
        <v>7.93</v>
      </c>
    </row>
    <row r="101" spans="1:8" ht="11.25" customHeight="1" x14ac:dyDescent="0.2">
      <c r="A101" s="72"/>
      <c r="B101" s="73" t="s">
        <v>37</v>
      </c>
      <c r="C101" s="74">
        <v>1939.26</v>
      </c>
      <c r="D101" s="74">
        <v>1.31</v>
      </c>
      <c r="E101" s="78">
        <v>2.7</v>
      </c>
      <c r="F101" s="74">
        <v>4.58</v>
      </c>
      <c r="G101" s="70">
        <v>6.98</v>
      </c>
      <c r="H101" s="71">
        <v>8.4499999999999993</v>
      </c>
    </row>
    <row r="102" spans="1:8" ht="11.25" customHeight="1" x14ac:dyDescent="0.2">
      <c r="B102" s="69" t="s">
        <v>38</v>
      </c>
      <c r="C102" s="70">
        <v>1997.83</v>
      </c>
      <c r="D102" s="78">
        <v>3.02</v>
      </c>
      <c r="E102" s="78">
        <v>5.12</v>
      </c>
      <c r="F102" s="74">
        <v>7.51</v>
      </c>
      <c r="G102" s="70">
        <v>10.220000000000001</v>
      </c>
      <c r="H102" s="71">
        <v>10.93</v>
      </c>
    </row>
    <row r="103" spans="1:8" ht="11.25" customHeight="1" x14ac:dyDescent="0.2">
      <c r="A103" s="72"/>
      <c r="B103" s="73" t="s">
        <v>39</v>
      </c>
      <c r="C103" s="74">
        <v>2039.78</v>
      </c>
      <c r="D103" s="74">
        <v>2.1</v>
      </c>
      <c r="E103" s="78">
        <v>6.56</v>
      </c>
      <c r="F103" s="74">
        <v>9.31</v>
      </c>
      <c r="G103" s="70">
        <v>12.53</v>
      </c>
      <c r="H103" s="71">
        <v>12.53</v>
      </c>
    </row>
    <row r="104" spans="1:8" ht="11.25" customHeight="1" x14ac:dyDescent="0.2">
      <c r="A104" s="66">
        <v>2003</v>
      </c>
      <c r="B104" s="69" t="s">
        <v>28</v>
      </c>
      <c r="C104" s="70">
        <v>2085.6799999999998</v>
      </c>
      <c r="D104" s="78">
        <v>2.25</v>
      </c>
      <c r="E104" s="78">
        <v>7.55</v>
      </c>
      <c r="F104" s="74">
        <v>10.46</v>
      </c>
      <c r="G104" s="74">
        <v>2.25</v>
      </c>
      <c r="H104" s="71">
        <v>14.47</v>
      </c>
    </row>
    <row r="105" spans="1:8" ht="11.25" customHeight="1" x14ac:dyDescent="0.2">
      <c r="B105" s="69" t="s">
        <v>29</v>
      </c>
      <c r="C105" s="70">
        <v>2118.4299999999998</v>
      </c>
      <c r="D105" s="70">
        <v>1.57</v>
      </c>
      <c r="E105" s="78">
        <v>6.04</v>
      </c>
      <c r="F105" s="74">
        <v>11.47</v>
      </c>
      <c r="G105" s="74">
        <v>3.86</v>
      </c>
      <c r="H105" s="71">
        <v>15.85</v>
      </c>
    </row>
    <row r="106" spans="1:8" ht="11.25" customHeight="1" x14ac:dyDescent="0.2">
      <c r="B106" s="69" t="s">
        <v>30</v>
      </c>
      <c r="C106" s="70">
        <v>2144.4899999999998</v>
      </c>
      <c r="D106" s="70">
        <v>1.23</v>
      </c>
      <c r="E106" s="78">
        <v>5.13</v>
      </c>
      <c r="F106" s="74">
        <v>12.03</v>
      </c>
      <c r="G106" s="74">
        <v>5.13</v>
      </c>
      <c r="H106" s="71">
        <v>16.57</v>
      </c>
    </row>
    <row r="107" spans="1:8" ht="11.25" customHeight="1" x14ac:dyDescent="0.2">
      <c r="B107" s="69" t="s">
        <v>31</v>
      </c>
      <c r="C107" s="70">
        <v>2165.29</v>
      </c>
      <c r="D107" s="70">
        <v>0.97</v>
      </c>
      <c r="E107" s="78">
        <v>3.82</v>
      </c>
      <c r="F107" s="74">
        <v>11.66</v>
      </c>
      <c r="G107" s="74">
        <v>6.15</v>
      </c>
      <c r="H107" s="71">
        <v>16.77</v>
      </c>
    </row>
    <row r="108" spans="1:8" ht="11.25" customHeight="1" x14ac:dyDescent="0.2">
      <c r="B108" s="69" t="s">
        <v>32</v>
      </c>
      <c r="C108" s="70">
        <v>2178.5</v>
      </c>
      <c r="D108" s="70">
        <v>0.61</v>
      </c>
      <c r="E108" s="78">
        <v>2.84</v>
      </c>
      <c r="F108" s="74">
        <v>9.0399999999999991</v>
      </c>
      <c r="G108" s="74">
        <v>6.8</v>
      </c>
      <c r="H108" s="71">
        <v>17.239999999999998</v>
      </c>
    </row>
    <row r="109" spans="1:8" ht="11.25" customHeight="1" x14ac:dyDescent="0.2">
      <c r="B109" s="69" t="s">
        <v>33</v>
      </c>
      <c r="C109" s="70">
        <v>2175.23</v>
      </c>
      <c r="D109" s="70">
        <v>-0.15</v>
      </c>
      <c r="E109" s="78">
        <v>1.43</v>
      </c>
      <c r="F109" s="74">
        <v>6.64</v>
      </c>
      <c r="G109" s="74">
        <v>6.64</v>
      </c>
      <c r="H109" s="71">
        <v>16.57</v>
      </c>
    </row>
    <row r="110" spans="1:8" ht="11.25" customHeight="1" x14ac:dyDescent="0.2">
      <c r="B110" s="69" t="s">
        <v>34</v>
      </c>
      <c r="C110" s="70">
        <v>2179.58</v>
      </c>
      <c r="D110" s="70">
        <v>0.2</v>
      </c>
      <c r="E110" s="78">
        <v>0.66</v>
      </c>
      <c r="F110" s="74">
        <v>4.5</v>
      </c>
      <c r="G110" s="74">
        <v>6.85</v>
      </c>
      <c r="H110" s="71">
        <v>15.43</v>
      </c>
    </row>
    <row r="111" spans="1:8" ht="11.25" customHeight="1" x14ac:dyDescent="0.2">
      <c r="B111" s="69" t="s">
        <v>35</v>
      </c>
      <c r="C111" s="70">
        <v>2186.9899999999998</v>
      </c>
      <c r="D111" s="70">
        <v>0.34</v>
      </c>
      <c r="E111" s="78">
        <v>0.39</v>
      </c>
      <c r="F111" s="74">
        <v>3.24</v>
      </c>
      <c r="G111" s="74">
        <v>7.22</v>
      </c>
      <c r="H111" s="71">
        <v>15.07</v>
      </c>
    </row>
    <row r="112" spans="1:8" ht="11.25" customHeight="1" x14ac:dyDescent="0.2">
      <c r="A112" s="72"/>
      <c r="B112" s="73" t="s">
        <v>36</v>
      </c>
      <c r="C112" s="74">
        <v>2204.0500000000002</v>
      </c>
      <c r="D112" s="74">
        <v>0.78</v>
      </c>
      <c r="E112" s="78">
        <v>1.32</v>
      </c>
      <c r="F112" s="74">
        <v>2.78</v>
      </c>
      <c r="G112" s="74">
        <v>8.0500000000000007</v>
      </c>
      <c r="H112" s="71">
        <v>15.14</v>
      </c>
    </row>
    <row r="113" spans="1:8" ht="11.25" customHeight="1" x14ac:dyDescent="0.2">
      <c r="A113" s="72"/>
      <c r="B113" s="73" t="s">
        <v>37</v>
      </c>
      <c r="C113" s="74">
        <v>2210.44</v>
      </c>
      <c r="D113" s="74">
        <v>0.28999999999999998</v>
      </c>
      <c r="E113" s="78">
        <v>1.42</v>
      </c>
      <c r="F113" s="74">
        <v>2.09</v>
      </c>
      <c r="G113" s="74">
        <v>8.3699999999999992</v>
      </c>
      <c r="H113" s="71">
        <v>13.98</v>
      </c>
    </row>
    <row r="114" spans="1:8" ht="11.25" customHeight="1" x14ac:dyDescent="0.2">
      <c r="B114" s="69" t="s">
        <v>38</v>
      </c>
      <c r="C114" s="70">
        <v>2217.96</v>
      </c>
      <c r="D114" s="78">
        <v>0.34</v>
      </c>
      <c r="E114" s="78">
        <v>1.42</v>
      </c>
      <c r="F114" s="74">
        <v>1.81</v>
      </c>
      <c r="G114" s="74">
        <v>8.74</v>
      </c>
      <c r="H114" s="71">
        <v>11.02</v>
      </c>
    </row>
    <row r="115" spans="1:8" ht="11.25" customHeight="1" x14ac:dyDescent="0.2">
      <c r="B115" s="69" t="s">
        <v>39</v>
      </c>
      <c r="C115" s="70">
        <v>2229.4899999999998</v>
      </c>
      <c r="D115" s="78">
        <v>0.52</v>
      </c>
      <c r="E115" s="78">
        <v>1.1499999999999999</v>
      </c>
      <c r="F115" s="74">
        <v>2.4900000000000002</v>
      </c>
      <c r="G115" s="74">
        <v>9.3000000000000007</v>
      </c>
      <c r="H115" s="71">
        <v>9.3000000000000007</v>
      </c>
    </row>
    <row r="116" spans="1:8" x14ac:dyDescent="0.2">
      <c r="A116" s="66">
        <v>2004</v>
      </c>
      <c r="B116" s="79" t="s">
        <v>28</v>
      </c>
      <c r="C116" s="74">
        <v>2246.4299999999998</v>
      </c>
      <c r="D116" s="74">
        <v>0.76</v>
      </c>
      <c r="E116" s="78">
        <v>1.63</v>
      </c>
      <c r="F116" s="74">
        <v>3.07</v>
      </c>
      <c r="G116" s="74">
        <v>0.76</v>
      </c>
      <c r="H116" s="71">
        <v>7.71</v>
      </c>
    </row>
    <row r="117" spans="1:8" x14ac:dyDescent="0.2">
      <c r="A117" s="85"/>
      <c r="B117" s="79" t="s">
        <v>29</v>
      </c>
      <c r="C117" s="74">
        <v>2260.13</v>
      </c>
      <c r="D117" s="74">
        <v>0.61</v>
      </c>
      <c r="E117" s="78">
        <v>1.9</v>
      </c>
      <c r="F117" s="74">
        <v>3.34</v>
      </c>
      <c r="G117" s="74">
        <v>1.37</v>
      </c>
      <c r="H117" s="71">
        <v>6.69</v>
      </c>
    </row>
    <row r="118" spans="1:8" x14ac:dyDescent="0.2">
      <c r="A118" s="86"/>
      <c r="B118" s="79" t="s">
        <v>30</v>
      </c>
      <c r="C118" s="74">
        <v>2270.75</v>
      </c>
      <c r="D118" s="74">
        <v>0.47</v>
      </c>
      <c r="E118" s="78">
        <v>1.85</v>
      </c>
      <c r="F118" s="74">
        <v>3.03</v>
      </c>
      <c r="G118" s="74">
        <v>1.85</v>
      </c>
      <c r="H118" s="71">
        <v>5.89</v>
      </c>
    </row>
    <row r="119" spans="1:8" x14ac:dyDescent="0.2">
      <c r="A119" s="87"/>
      <c r="B119" s="79" t="s">
        <v>31</v>
      </c>
      <c r="C119" s="74">
        <v>2279.15</v>
      </c>
      <c r="D119" s="74">
        <v>0.37</v>
      </c>
      <c r="E119" s="78">
        <v>1.46</v>
      </c>
      <c r="F119" s="74">
        <v>3.11</v>
      </c>
      <c r="G119" s="74">
        <v>2.23</v>
      </c>
      <c r="H119" s="75">
        <v>5.26</v>
      </c>
    </row>
    <row r="120" spans="1:8" x14ac:dyDescent="0.2">
      <c r="A120" s="87"/>
      <c r="B120" s="73" t="s">
        <v>32</v>
      </c>
      <c r="C120" s="74">
        <v>2290.77</v>
      </c>
      <c r="D120" s="74">
        <v>0.51</v>
      </c>
      <c r="E120" s="78">
        <v>1.36</v>
      </c>
      <c r="F120" s="74">
        <v>3.28</v>
      </c>
      <c r="G120" s="74">
        <v>2.75</v>
      </c>
      <c r="H120" s="75">
        <v>5.15</v>
      </c>
    </row>
    <row r="121" spans="1:8" x14ac:dyDescent="0.2">
      <c r="A121" s="87"/>
      <c r="B121" s="73" t="s">
        <v>33</v>
      </c>
      <c r="C121" s="74">
        <v>2307.0300000000002</v>
      </c>
      <c r="D121" s="74">
        <v>0.71</v>
      </c>
      <c r="E121" s="78">
        <v>1.6</v>
      </c>
      <c r="F121" s="74">
        <v>3.48</v>
      </c>
      <c r="G121" s="74">
        <v>3.48</v>
      </c>
      <c r="H121" s="75">
        <v>6.06</v>
      </c>
    </row>
    <row r="122" spans="1:8" x14ac:dyDescent="0.2">
      <c r="A122" s="87"/>
      <c r="B122" s="73" t="s">
        <v>34</v>
      </c>
      <c r="C122" s="74">
        <v>2328.02</v>
      </c>
      <c r="D122" s="74">
        <v>0.91</v>
      </c>
      <c r="E122" s="78">
        <v>2.14</v>
      </c>
      <c r="F122" s="74">
        <v>3.63</v>
      </c>
      <c r="G122" s="74">
        <v>4.42</v>
      </c>
      <c r="H122" s="75">
        <v>6.81</v>
      </c>
    </row>
    <row r="123" spans="1:8" x14ac:dyDescent="0.2">
      <c r="A123" s="87"/>
      <c r="B123" s="73" t="s">
        <v>35</v>
      </c>
      <c r="C123" s="74">
        <v>2344.08</v>
      </c>
      <c r="D123" s="74">
        <v>0.69</v>
      </c>
      <c r="E123" s="78">
        <v>2.33</v>
      </c>
      <c r="F123" s="74">
        <v>3.71</v>
      </c>
      <c r="G123" s="74">
        <v>5.14</v>
      </c>
      <c r="H123" s="75">
        <v>7.18</v>
      </c>
    </row>
    <row r="124" spans="1:8" x14ac:dyDescent="0.2">
      <c r="A124" s="87"/>
      <c r="B124" s="73" t="s">
        <v>36</v>
      </c>
      <c r="C124" s="74">
        <v>2351.8200000000002</v>
      </c>
      <c r="D124" s="74">
        <v>0.33</v>
      </c>
      <c r="E124" s="78">
        <v>1.94</v>
      </c>
      <c r="F124" s="74">
        <v>3.57</v>
      </c>
      <c r="G124" s="74">
        <v>5.49</v>
      </c>
      <c r="H124" s="75">
        <v>6.7</v>
      </c>
    </row>
    <row r="125" spans="1:8" x14ac:dyDescent="0.2">
      <c r="A125" s="87"/>
      <c r="B125" s="73" t="s">
        <v>37</v>
      </c>
      <c r="C125" s="74">
        <v>2362.17</v>
      </c>
      <c r="D125" s="74">
        <v>0.44</v>
      </c>
      <c r="E125" s="78">
        <v>1.47</v>
      </c>
      <c r="F125" s="74">
        <v>3.64</v>
      </c>
      <c r="G125" s="74">
        <v>5.95</v>
      </c>
      <c r="H125" s="75">
        <v>6.86</v>
      </c>
    </row>
    <row r="126" spans="1:8" x14ac:dyDescent="0.2">
      <c r="A126" s="87"/>
      <c r="B126" s="73" t="s">
        <v>38</v>
      </c>
      <c r="C126" s="74">
        <v>2378.4699999999998</v>
      </c>
      <c r="D126" s="74">
        <v>0.69</v>
      </c>
      <c r="E126" s="78">
        <v>1.47</v>
      </c>
      <c r="F126" s="74">
        <v>3.83</v>
      </c>
      <c r="G126" s="74">
        <v>6.68</v>
      </c>
      <c r="H126" s="75">
        <v>7.24</v>
      </c>
    </row>
    <row r="127" spans="1:8" x14ac:dyDescent="0.2">
      <c r="A127" s="87"/>
      <c r="B127" s="73" t="s">
        <v>39</v>
      </c>
      <c r="C127" s="74">
        <v>2398.92</v>
      </c>
      <c r="D127" s="74">
        <v>0.86</v>
      </c>
      <c r="E127" s="78">
        <v>2</v>
      </c>
      <c r="F127" s="74">
        <v>3.98</v>
      </c>
      <c r="G127" s="74">
        <v>7.6</v>
      </c>
      <c r="H127" s="75">
        <v>7.6</v>
      </c>
    </row>
    <row r="128" spans="1:8" x14ac:dyDescent="0.2">
      <c r="A128" s="66">
        <v>2005</v>
      </c>
      <c r="B128" s="79" t="s">
        <v>28</v>
      </c>
      <c r="C128" s="74">
        <v>2412.83</v>
      </c>
      <c r="D128" s="74">
        <v>0.57999999999999996</v>
      </c>
      <c r="E128" s="78">
        <v>2.14</v>
      </c>
      <c r="F128" s="74">
        <v>3.64</v>
      </c>
      <c r="G128" s="74">
        <v>0.57999999999999996</v>
      </c>
      <c r="H128" s="71">
        <v>7.41</v>
      </c>
    </row>
    <row r="129" spans="1:8" x14ac:dyDescent="0.2">
      <c r="A129" s="85"/>
      <c r="B129" s="79" t="s">
        <v>29</v>
      </c>
      <c r="C129" s="74">
        <v>2427.0700000000002</v>
      </c>
      <c r="D129" s="74">
        <v>0.59</v>
      </c>
      <c r="E129" s="78">
        <v>2.04</v>
      </c>
      <c r="F129" s="74">
        <v>3.54</v>
      </c>
      <c r="G129" s="74">
        <v>1.17</v>
      </c>
      <c r="H129" s="71">
        <v>7.39</v>
      </c>
    </row>
    <row r="130" spans="1:8" x14ac:dyDescent="0.2">
      <c r="A130" s="85"/>
      <c r="B130" s="79" t="s">
        <v>30</v>
      </c>
      <c r="C130" s="74">
        <v>2441.87</v>
      </c>
      <c r="D130" s="74">
        <v>0.61</v>
      </c>
      <c r="E130" s="78">
        <v>1.79</v>
      </c>
      <c r="F130" s="74">
        <v>3.83</v>
      </c>
      <c r="G130" s="74">
        <v>1.79</v>
      </c>
      <c r="H130" s="71">
        <v>7.54</v>
      </c>
    </row>
    <row r="131" spans="1:8" x14ac:dyDescent="0.2">
      <c r="A131" s="87"/>
      <c r="B131" s="79" t="s">
        <v>31</v>
      </c>
      <c r="C131" s="74">
        <v>2463.11</v>
      </c>
      <c r="D131" s="74">
        <v>0.87</v>
      </c>
      <c r="E131" s="78">
        <v>2.08</v>
      </c>
      <c r="F131" s="74">
        <v>4.2699999999999996</v>
      </c>
      <c r="G131" s="74">
        <v>2.68</v>
      </c>
      <c r="H131" s="75">
        <v>8.07</v>
      </c>
    </row>
    <row r="132" spans="1:8" x14ac:dyDescent="0.2">
      <c r="A132" s="87"/>
      <c r="B132" s="79" t="s">
        <v>32</v>
      </c>
      <c r="C132" s="74">
        <v>2475.1799999999998</v>
      </c>
      <c r="D132" s="74">
        <v>0.49</v>
      </c>
      <c r="E132" s="78">
        <v>1.98</v>
      </c>
      <c r="F132" s="74">
        <v>4.07</v>
      </c>
      <c r="G132" s="74">
        <v>3.18</v>
      </c>
      <c r="H132" s="75">
        <v>8.0500000000000007</v>
      </c>
    </row>
    <row r="133" spans="1:8" x14ac:dyDescent="0.2">
      <c r="A133" s="87"/>
      <c r="B133" s="79" t="s">
        <v>33</v>
      </c>
      <c r="C133" s="74">
        <v>2474.6799999999998</v>
      </c>
      <c r="D133" s="74">
        <v>-0.02</v>
      </c>
      <c r="E133" s="78">
        <v>1.34</v>
      </c>
      <c r="F133" s="74">
        <v>3.16</v>
      </c>
      <c r="G133" s="74">
        <v>3.16</v>
      </c>
      <c r="H133" s="75">
        <v>7.27</v>
      </c>
    </row>
    <row r="134" spans="1:8" x14ac:dyDescent="0.2">
      <c r="A134" s="87"/>
      <c r="B134" s="79" t="s">
        <v>34</v>
      </c>
      <c r="C134" s="74">
        <v>2480.87</v>
      </c>
      <c r="D134" s="74">
        <v>0.25</v>
      </c>
      <c r="E134" s="78">
        <v>0.72</v>
      </c>
      <c r="F134" s="74">
        <v>2.82</v>
      </c>
      <c r="G134" s="74">
        <v>3.42</v>
      </c>
      <c r="H134" s="75">
        <v>6.57</v>
      </c>
    </row>
    <row r="135" spans="1:8" x14ac:dyDescent="0.2">
      <c r="A135" s="87"/>
      <c r="B135" s="79" t="s">
        <v>35</v>
      </c>
      <c r="C135" s="74">
        <v>2485.09</v>
      </c>
      <c r="D135" s="74">
        <v>0.17</v>
      </c>
      <c r="E135" s="78">
        <v>0.4</v>
      </c>
      <c r="F135" s="74">
        <v>2.39</v>
      </c>
      <c r="G135" s="74">
        <v>3.59</v>
      </c>
      <c r="H135" s="75">
        <v>6.02</v>
      </c>
    </row>
    <row r="136" spans="1:8" x14ac:dyDescent="0.2">
      <c r="A136" s="87"/>
      <c r="B136" s="79" t="s">
        <v>36</v>
      </c>
      <c r="C136" s="74">
        <v>2493.79</v>
      </c>
      <c r="D136" s="74">
        <v>0.35</v>
      </c>
      <c r="E136" s="78">
        <v>0.77</v>
      </c>
      <c r="F136" s="74">
        <v>2.13</v>
      </c>
      <c r="G136" s="74">
        <v>3.95</v>
      </c>
      <c r="H136" s="75">
        <v>6.04</v>
      </c>
    </row>
    <row r="137" spans="1:8" x14ac:dyDescent="0.2">
      <c r="A137" s="87"/>
      <c r="B137" s="79" t="s">
        <v>37</v>
      </c>
      <c r="C137" s="74">
        <v>2512.4899999999998</v>
      </c>
      <c r="D137" s="74">
        <v>0.75</v>
      </c>
      <c r="E137" s="78">
        <v>1.27</v>
      </c>
      <c r="F137" s="74">
        <v>2</v>
      </c>
      <c r="G137" s="74">
        <v>4.7300000000000004</v>
      </c>
      <c r="H137" s="75">
        <v>6.36</v>
      </c>
    </row>
    <row r="138" spans="1:8" x14ac:dyDescent="0.2">
      <c r="A138" s="87"/>
      <c r="B138" s="79" t="s">
        <v>38</v>
      </c>
      <c r="C138" s="74">
        <v>2526.31</v>
      </c>
      <c r="D138" s="74">
        <v>0.55000000000000004</v>
      </c>
      <c r="E138" s="78">
        <v>1.66</v>
      </c>
      <c r="F138" s="74">
        <v>2.0699999999999998</v>
      </c>
      <c r="G138" s="74">
        <v>5.31</v>
      </c>
      <c r="H138" s="75">
        <v>6.22</v>
      </c>
    </row>
    <row r="139" spans="1:8" x14ac:dyDescent="0.2">
      <c r="A139" s="87"/>
      <c r="B139" s="79" t="s">
        <v>39</v>
      </c>
      <c r="C139" s="74">
        <v>2535.4</v>
      </c>
      <c r="D139" s="74">
        <v>0.36</v>
      </c>
      <c r="E139" s="78">
        <v>1.67</v>
      </c>
      <c r="F139" s="74">
        <v>2.4500000000000002</v>
      </c>
      <c r="G139" s="74">
        <v>5.69</v>
      </c>
      <c r="H139" s="75">
        <v>5.69</v>
      </c>
    </row>
    <row r="140" spans="1:8" x14ac:dyDescent="0.2">
      <c r="A140" s="66">
        <v>2006</v>
      </c>
      <c r="B140" s="79" t="s">
        <v>28</v>
      </c>
      <c r="C140" s="74">
        <v>2550.36</v>
      </c>
      <c r="D140" s="74">
        <v>0.59</v>
      </c>
      <c r="E140" s="78">
        <v>1.51</v>
      </c>
      <c r="F140" s="74">
        <v>2.8</v>
      </c>
      <c r="G140" s="74">
        <v>0.59</v>
      </c>
      <c r="H140" s="71">
        <v>5.7</v>
      </c>
    </row>
    <row r="141" spans="1:8" x14ac:dyDescent="0.2">
      <c r="A141" s="85"/>
      <c r="B141" s="79" t="s">
        <v>29</v>
      </c>
      <c r="C141" s="74">
        <v>2560.8200000000002</v>
      </c>
      <c r="D141" s="74">
        <v>0.41</v>
      </c>
      <c r="E141" s="78">
        <v>1.37</v>
      </c>
      <c r="F141" s="74">
        <v>3.05</v>
      </c>
      <c r="G141" s="74">
        <v>1</v>
      </c>
      <c r="H141" s="71">
        <v>5.51</v>
      </c>
    </row>
    <row r="142" spans="1:8" x14ac:dyDescent="0.2">
      <c r="A142" s="85"/>
      <c r="B142" s="79" t="s">
        <v>30</v>
      </c>
      <c r="C142" s="74">
        <v>2571.83</v>
      </c>
      <c r="D142" s="74">
        <v>0.43</v>
      </c>
      <c r="E142" s="78">
        <v>1.44</v>
      </c>
      <c r="F142" s="74">
        <v>3.13</v>
      </c>
      <c r="G142" s="74">
        <v>1.44</v>
      </c>
      <c r="H142" s="71">
        <v>5.32</v>
      </c>
    </row>
    <row r="143" spans="1:8" x14ac:dyDescent="0.2">
      <c r="A143" s="87"/>
      <c r="B143" s="79" t="s">
        <v>31</v>
      </c>
      <c r="C143" s="74">
        <v>2577.23</v>
      </c>
      <c r="D143" s="74">
        <v>0.21</v>
      </c>
      <c r="E143" s="78">
        <v>1.05</v>
      </c>
      <c r="F143" s="74">
        <v>2.58</v>
      </c>
      <c r="G143" s="74">
        <v>1.65</v>
      </c>
      <c r="H143" s="71">
        <v>4.63</v>
      </c>
    </row>
    <row r="144" spans="1:8" x14ac:dyDescent="0.2">
      <c r="A144" s="87"/>
      <c r="B144" s="79" t="s">
        <v>32</v>
      </c>
      <c r="C144" s="74">
        <v>2579.81</v>
      </c>
      <c r="D144" s="74">
        <v>0.1</v>
      </c>
      <c r="E144" s="78">
        <v>0.74</v>
      </c>
      <c r="F144" s="74">
        <v>2.12</v>
      </c>
      <c r="G144" s="74">
        <v>1.75</v>
      </c>
      <c r="H144" s="75">
        <v>4.2300000000000004</v>
      </c>
    </row>
    <row r="145" spans="1:13" x14ac:dyDescent="0.2">
      <c r="A145" s="87"/>
      <c r="B145" s="79" t="s">
        <v>33</v>
      </c>
      <c r="C145" s="74">
        <v>2574.39</v>
      </c>
      <c r="D145" s="74">
        <v>-0.21</v>
      </c>
      <c r="E145" s="78">
        <v>0.1</v>
      </c>
      <c r="F145" s="74">
        <v>1.54</v>
      </c>
      <c r="G145" s="74">
        <v>1.54</v>
      </c>
      <c r="H145" s="75">
        <v>4.03</v>
      </c>
    </row>
    <row r="146" spans="1:13" x14ac:dyDescent="0.2">
      <c r="A146" s="87"/>
      <c r="B146" s="79" t="s">
        <v>34</v>
      </c>
      <c r="C146" s="74">
        <v>2579.2800000000002</v>
      </c>
      <c r="D146" s="74">
        <v>0.19</v>
      </c>
      <c r="E146" s="78">
        <v>0.08</v>
      </c>
      <c r="F146" s="74">
        <v>1.1299999999999999</v>
      </c>
      <c r="G146" s="74">
        <v>1.73</v>
      </c>
      <c r="H146" s="75">
        <v>3.97</v>
      </c>
    </row>
    <row r="147" spans="1:13" x14ac:dyDescent="0.2">
      <c r="A147" s="87"/>
      <c r="B147" s="79" t="s">
        <v>35</v>
      </c>
      <c r="C147" s="74">
        <v>2580.5700000000002</v>
      </c>
      <c r="D147" s="74">
        <v>0.05</v>
      </c>
      <c r="E147" s="78">
        <v>0.03</v>
      </c>
      <c r="F147" s="74">
        <v>0.77</v>
      </c>
      <c r="G147" s="74">
        <v>1.78</v>
      </c>
      <c r="H147" s="75">
        <v>3.84</v>
      </c>
    </row>
    <row r="148" spans="1:13" x14ac:dyDescent="0.2">
      <c r="A148" s="87"/>
      <c r="B148" s="79" t="s">
        <v>36</v>
      </c>
      <c r="C148" s="74">
        <v>2585.9899999999998</v>
      </c>
      <c r="D148" s="74">
        <v>0.21</v>
      </c>
      <c r="E148" s="78">
        <v>0.45</v>
      </c>
      <c r="F148" s="74">
        <v>0.55000000000000004</v>
      </c>
      <c r="G148" s="74">
        <v>2</v>
      </c>
      <c r="H148" s="75">
        <v>3.7</v>
      </c>
    </row>
    <row r="149" spans="1:13" x14ac:dyDescent="0.2">
      <c r="A149" s="87"/>
      <c r="B149" s="79" t="s">
        <v>37</v>
      </c>
      <c r="C149" s="74">
        <v>2594.52</v>
      </c>
      <c r="D149" s="74">
        <v>0.33</v>
      </c>
      <c r="E149" s="78">
        <v>0.59</v>
      </c>
      <c r="F149" s="74">
        <v>0.67</v>
      </c>
      <c r="G149" s="74">
        <v>2.33</v>
      </c>
      <c r="H149" s="75">
        <v>3.26</v>
      </c>
      <c r="J149" s="88"/>
      <c r="K149" s="88"/>
      <c r="L149" s="88"/>
      <c r="M149" s="88"/>
    </row>
    <row r="150" spans="1:13" x14ac:dyDescent="0.2">
      <c r="A150" s="87"/>
      <c r="B150" s="79" t="s">
        <v>38</v>
      </c>
      <c r="C150" s="74">
        <v>2602.56</v>
      </c>
      <c r="D150" s="74">
        <v>0.31</v>
      </c>
      <c r="E150" s="78">
        <v>0.85</v>
      </c>
      <c r="F150" s="74">
        <v>0.88</v>
      </c>
      <c r="G150" s="74">
        <v>2.65</v>
      </c>
      <c r="H150" s="75">
        <v>3.02</v>
      </c>
    </row>
    <row r="151" spans="1:13" x14ac:dyDescent="0.2">
      <c r="A151" s="87"/>
      <c r="B151" s="79" t="s">
        <v>39</v>
      </c>
      <c r="C151" s="74">
        <v>2615.0500000000002</v>
      </c>
      <c r="D151" s="74">
        <v>0.48</v>
      </c>
      <c r="E151" s="78">
        <v>1.1200000000000001</v>
      </c>
      <c r="F151" s="74">
        <v>1.58</v>
      </c>
      <c r="G151" s="74">
        <v>3.14</v>
      </c>
      <c r="H151" s="75">
        <v>3.14</v>
      </c>
    </row>
    <row r="152" spans="1:13" x14ac:dyDescent="0.2">
      <c r="A152" s="66">
        <v>2007</v>
      </c>
      <c r="B152" s="79" t="s">
        <v>28</v>
      </c>
      <c r="C152" s="74">
        <v>2626.56</v>
      </c>
      <c r="D152" s="74">
        <v>0.44</v>
      </c>
      <c r="E152" s="78">
        <v>1.23</v>
      </c>
      <c r="F152" s="74">
        <v>1.83</v>
      </c>
      <c r="G152" s="74">
        <v>0.44</v>
      </c>
      <c r="H152" s="75">
        <v>2.99</v>
      </c>
    </row>
    <row r="153" spans="1:13" x14ac:dyDescent="0.2">
      <c r="A153" s="85"/>
      <c r="B153" s="79" t="s">
        <v>29</v>
      </c>
      <c r="C153" s="74">
        <v>2638.12</v>
      </c>
      <c r="D153" s="74">
        <v>0.44</v>
      </c>
      <c r="E153" s="78">
        <v>1.37</v>
      </c>
      <c r="F153" s="74">
        <v>2.23</v>
      </c>
      <c r="G153" s="74">
        <v>0.88</v>
      </c>
      <c r="H153" s="75">
        <v>3.02</v>
      </c>
    </row>
    <row r="154" spans="1:13" x14ac:dyDescent="0.2">
      <c r="A154" s="85"/>
      <c r="B154" s="79" t="s">
        <v>30</v>
      </c>
      <c r="C154" s="74">
        <v>2647.88</v>
      </c>
      <c r="D154" s="74">
        <v>0.37</v>
      </c>
      <c r="E154" s="78">
        <v>1.26</v>
      </c>
      <c r="F154" s="74">
        <v>2.39</v>
      </c>
      <c r="G154" s="74">
        <v>1.26</v>
      </c>
      <c r="H154" s="75">
        <v>2.96</v>
      </c>
    </row>
    <row r="155" spans="1:13" x14ac:dyDescent="0.2">
      <c r="A155" s="87"/>
      <c r="B155" s="79" t="s">
        <v>31</v>
      </c>
      <c r="C155" s="74">
        <v>2654.5</v>
      </c>
      <c r="D155" s="74">
        <v>0.25</v>
      </c>
      <c r="E155" s="78">
        <v>1.06</v>
      </c>
      <c r="F155" s="74">
        <v>2.31</v>
      </c>
      <c r="G155" s="74">
        <v>1.51</v>
      </c>
      <c r="H155" s="75">
        <v>3</v>
      </c>
    </row>
    <row r="156" spans="1:13" x14ac:dyDescent="0.2">
      <c r="A156" s="87"/>
      <c r="B156" s="79" t="s">
        <v>32</v>
      </c>
      <c r="C156" s="74">
        <v>2661.93</v>
      </c>
      <c r="D156" s="74">
        <v>0.28000000000000003</v>
      </c>
      <c r="E156" s="78">
        <v>0.9</v>
      </c>
      <c r="F156" s="74">
        <v>2.2799999999999998</v>
      </c>
      <c r="G156" s="74">
        <v>1.79</v>
      </c>
      <c r="H156" s="75">
        <v>3.18</v>
      </c>
    </row>
    <row r="157" spans="1:13" x14ac:dyDescent="0.2">
      <c r="A157" s="87"/>
      <c r="B157" s="79" t="s">
        <v>33</v>
      </c>
      <c r="C157" s="74">
        <v>2669.38</v>
      </c>
      <c r="D157" s="74">
        <v>0.28000000000000003</v>
      </c>
      <c r="E157" s="78">
        <v>0.81</v>
      </c>
      <c r="F157" s="74">
        <v>2.08</v>
      </c>
      <c r="G157" s="74">
        <v>2.08</v>
      </c>
      <c r="H157" s="75">
        <v>3.69</v>
      </c>
    </row>
    <row r="158" spans="1:13" x14ac:dyDescent="0.2">
      <c r="A158" s="87"/>
      <c r="B158" s="79" t="s">
        <v>34</v>
      </c>
      <c r="C158" s="74">
        <v>2675.79</v>
      </c>
      <c r="D158" s="74">
        <v>0.24</v>
      </c>
      <c r="E158" s="78">
        <v>0.8</v>
      </c>
      <c r="F158" s="74">
        <v>1.87</v>
      </c>
      <c r="G158" s="74">
        <v>2.3199999999999998</v>
      </c>
      <c r="H158" s="75">
        <v>3.74</v>
      </c>
    </row>
    <row r="159" spans="1:13" x14ac:dyDescent="0.2">
      <c r="A159" s="87"/>
      <c r="B159" s="79" t="s">
        <v>35</v>
      </c>
      <c r="C159" s="74">
        <v>2688.37</v>
      </c>
      <c r="D159" s="74">
        <v>0.47</v>
      </c>
      <c r="E159" s="78">
        <v>0.99</v>
      </c>
      <c r="F159" s="74">
        <v>1.9</v>
      </c>
      <c r="G159" s="74">
        <v>2.8</v>
      </c>
      <c r="H159" s="75">
        <v>4.18</v>
      </c>
    </row>
    <row r="160" spans="1:13" x14ac:dyDescent="0.2">
      <c r="A160" s="87"/>
      <c r="B160" s="79" t="s">
        <v>36</v>
      </c>
      <c r="C160" s="74">
        <v>2693.21</v>
      </c>
      <c r="D160" s="74">
        <v>0.18</v>
      </c>
      <c r="E160" s="78">
        <v>0.89</v>
      </c>
      <c r="F160" s="74">
        <v>1.71</v>
      </c>
      <c r="G160" s="74">
        <v>2.99</v>
      </c>
      <c r="H160" s="75">
        <v>4.1500000000000004</v>
      </c>
    </row>
    <row r="161" spans="1:9" x14ac:dyDescent="0.2">
      <c r="A161" s="87"/>
      <c r="B161" s="79" t="s">
        <v>37</v>
      </c>
      <c r="C161" s="74">
        <v>2701.29</v>
      </c>
      <c r="D161" s="74">
        <v>0.3</v>
      </c>
      <c r="E161" s="78">
        <v>0.95</v>
      </c>
      <c r="F161" s="74">
        <v>1.76</v>
      </c>
      <c r="G161" s="74">
        <v>3.3</v>
      </c>
      <c r="H161" s="75">
        <v>4.12</v>
      </c>
    </row>
    <row r="162" spans="1:9" x14ac:dyDescent="0.2">
      <c r="A162" s="87"/>
      <c r="B162" s="79" t="s">
        <v>38</v>
      </c>
      <c r="C162" s="74">
        <v>2711.55</v>
      </c>
      <c r="D162" s="74">
        <v>0.38</v>
      </c>
      <c r="E162" s="78">
        <v>0.86</v>
      </c>
      <c r="F162" s="74">
        <v>1.86</v>
      </c>
      <c r="G162" s="74">
        <v>3.69</v>
      </c>
      <c r="H162" s="75">
        <v>4.1900000000000004</v>
      </c>
    </row>
    <row r="163" spans="1:9" x14ac:dyDescent="0.2">
      <c r="A163" s="87"/>
      <c r="B163" s="79" t="s">
        <v>39</v>
      </c>
      <c r="C163" s="74">
        <v>2731.62</v>
      </c>
      <c r="D163" s="74">
        <v>0.74</v>
      </c>
      <c r="E163" s="78">
        <v>1.43</v>
      </c>
      <c r="F163" s="74">
        <v>2.33</v>
      </c>
      <c r="G163" s="74">
        <v>4.46</v>
      </c>
      <c r="H163" s="75">
        <v>4.46</v>
      </c>
    </row>
    <row r="164" spans="1:9" x14ac:dyDescent="0.2">
      <c r="A164" s="66">
        <v>2008</v>
      </c>
      <c r="B164" s="79" t="s">
        <v>28</v>
      </c>
      <c r="C164" s="74">
        <v>2746.37</v>
      </c>
      <c r="D164" s="74">
        <v>0.54</v>
      </c>
      <c r="E164" s="78">
        <v>1.67</v>
      </c>
      <c r="F164" s="74">
        <v>2.64</v>
      </c>
      <c r="G164" s="74">
        <v>0.54</v>
      </c>
      <c r="H164" s="75">
        <v>4.5599999999999996</v>
      </c>
    </row>
    <row r="165" spans="1:9" x14ac:dyDescent="0.2">
      <c r="A165" s="85"/>
      <c r="B165" s="79" t="s">
        <v>29</v>
      </c>
      <c r="C165" s="74">
        <v>2759.83</v>
      </c>
      <c r="D165" s="74">
        <v>0.49</v>
      </c>
      <c r="E165" s="78">
        <v>1.78</v>
      </c>
      <c r="F165" s="74">
        <v>2.66</v>
      </c>
      <c r="G165" s="74">
        <v>1.03</v>
      </c>
      <c r="H165" s="75">
        <v>4.6100000000000003</v>
      </c>
    </row>
    <row r="166" spans="1:9" x14ac:dyDescent="0.2">
      <c r="A166" s="85"/>
      <c r="B166" s="79" t="s">
        <v>30</v>
      </c>
      <c r="C166" s="74">
        <v>2773.08</v>
      </c>
      <c r="D166" s="74">
        <v>0.48</v>
      </c>
      <c r="E166" s="78">
        <v>1.52</v>
      </c>
      <c r="F166" s="74">
        <v>2.97</v>
      </c>
      <c r="G166" s="74">
        <v>1.52</v>
      </c>
      <c r="H166" s="75">
        <v>4.7300000000000004</v>
      </c>
    </row>
    <row r="167" spans="1:9" x14ac:dyDescent="0.2">
      <c r="A167" s="85"/>
      <c r="B167" s="79" t="s">
        <v>31</v>
      </c>
      <c r="C167" s="74">
        <v>2788.33</v>
      </c>
      <c r="D167" s="74">
        <v>0.55000000000000004</v>
      </c>
      <c r="E167" s="78">
        <v>1.53</v>
      </c>
      <c r="F167" s="74">
        <v>3.22</v>
      </c>
      <c r="G167" s="74">
        <v>2.08</v>
      </c>
      <c r="H167" s="75">
        <v>5.04</v>
      </c>
    </row>
    <row r="168" spans="1:9" x14ac:dyDescent="0.2">
      <c r="A168" s="85"/>
      <c r="B168" s="79" t="s">
        <v>32</v>
      </c>
      <c r="C168" s="74">
        <v>2810.36</v>
      </c>
      <c r="D168" s="74">
        <v>0.79</v>
      </c>
      <c r="E168" s="78">
        <v>1.83</v>
      </c>
      <c r="F168" s="74">
        <v>3.64</v>
      </c>
      <c r="G168" s="74">
        <v>2.88</v>
      </c>
      <c r="H168" s="75">
        <v>5.58</v>
      </c>
    </row>
    <row r="169" spans="1:9" x14ac:dyDescent="0.2">
      <c r="A169" s="85"/>
      <c r="B169" s="79" t="s">
        <v>33</v>
      </c>
      <c r="C169" s="74">
        <v>2831.16</v>
      </c>
      <c r="D169" s="74">
        <v>0.74</v>
      </c>
      <c r="E169" s="78">
        <v>2.09</v>
      </c>
      <c r="F169" s="74">
        <v>3.64</v>
      </c>
      <c r="G169" s="74">
        <v>3.64</v>
      </c>
      <c r="H169" s="75">
        <v>6.06</v>
      </c>
    </row>
    <row r="170" spans="1:9" x14ac:dyDescent="0.2">
      <c r="A170" s="85"/>
      <c r="B170" s="79" t="s">
        <v>34</v>
      </c>
      <c r="C170" s="74">
        <v>2846.16</v>
      </c>
      <c r="D170" s="74">
        <v>0.53</v>
      </c>
      <c r="E170" s="78">
        <v>2.0699999999999998</v>
      </c>
      <c r="F170" s="74">
        <v>3.63</v>
      </c>
      <c r="G170" s="74">
        <v>4.1900000000000004</v>
      </c>
      <c r="H170" s="75">
        <v>6.37</v>
      </c>
      <c r="I170" s="88"/>
    </row>
    <row r="171" spans="1:9" x14ac:dyDescent="0.2">
      <c r="A171" s="85"/>
      <c r="B171" s="79" t="s">
        <v>35</v>
      </c>
      <c r="C171" s="74">
        <v>2854.13</v>
      </c>
      <c r="D171" s="74">
        <v>0.28000000000000003</v>
      </c>
      <c r="E171" s="78">
        <v>1.56</v>
      </c>
      <c r="F171" s="74">
        <v>3.42</v>
      </c>
      <c r="G171" s="74">
        <v>4.4800000000000004</v>
      </c>
      <c r="H171" s="75">
        <v>6.17</v>
      </c>
      <c r="I171" s="88"/>
    </row>
    <row r="172" spans="1:9" x14ac:dyDescent="0.2">
      <c r="A172" s="85"/>
      <c r="B172" s="79" t="s">
        <v>36</v>
      </c>
      <c r="C172" s="74">
        <v>2861.55</v>
      </c>
      <c r="D172" s="74">
        <v>0.26</v>
      </c>
      <c r="E172" s="78">
        <v>1.07</v>
      </c>
      <c r="F172" s="74">
        <v>3.19</v>
      </c>
      <c r="G172" s="74">
        <v>4.76</v>
      </c>
      <c r="H172" s="75">
        <v>6.25</v>
      </c>
      <c r="I172" s="88"/>
    </row>
    <row r="173" spans="1:9" x14ac:dyDescent="0.2">
      <c r="A173" s="85"/>
      <c r="B173" s="79" t="s">
        <v>37</v>
      </c>
      <c r="C173" s="74">
        <v>2874.43</v>
      </c>
      <c r="D173" s="74">
        <v>0.45</v>
      </c>
      <c r="E173" s="78">
        <v>0.99</v>
      </c>
      <c r="F173" s="74">
        <v>3.09</v>
      </c>
      <c r="G173" s="74">
        <v>5.23</v>
      </c>
      <c r="H173" s="75">
        <v>6.41</v>
      </c>
      <c r="I173" s="88"/>
    </row>
    <row r="174" spans="1:9" x14ac:dyDescent="0.2">
      <c r="A174" s="85"/>
      <c r="B174" s="79" t="s">
        <v>38</v>
      </c>
      <c r="C174" s="74">
        <v>2884.78</v>
      </c>
      <c r="D174" s="74">
        <v>0.36</v>
      </c>
      <c r="E174" s="78">
        <v>1.07</v>
      </c>
      <c r="F174" s="74">
        <v>2.65</v>
      </c>
      <c r="G174" s="74">
        <v>5.61</v>
      </c>
      <c r="H174" s="75">
        <v>6.39</v>
      </c>
      <c r="I174" s="88"/>
    </row>
    <row r="175" spans="1:9" x14ac:dyDescent="0.2">
      <c r="A175" s="85"/>
      <c r="B175" s="79" t="s">
        <v>39</v>
      </c>
      <c r="C175" s="74">
        <v>2892.86</v>
      </c>
      <c r="D175" s="74">
        <v>0.28000000000000003</v>
      </c>
      <c r="E175" s="78">
        <v>1.0900000000000001</v>
      </c>
      <c r="F175" s="74">
        <v>2.1800000000000002</v>
      </c>
      <c r="G175" s="74">
        <v>5.9</v>
      </c>
      <c r="H175" s="75">
        <v>5.9</v>
      </c>
      <c r="I175" s="88"/>
    </row>
    <row r="176" spans="1:9" x14ac:dyDescent="0.2">
      <c r="A176" s="66">
        <v>2009</v>
      </c>
      <c r="B176" s="79" t="s">
        <v>28</v>
      </c>
      <c r="C176" s="74">
        <v>2906.74</v>
      </c>
      <c r="D176" s="74">
        <v>0.48</v>
      </c>
      <c r="E176" s="78">
        <v>1.1200000000000001</v>
      </c>
      <c r="F176" s="74">
        <v>2.13</v>
      </c>
      <c r="G176" s="74">
        <v>0.48</v>
      </c>
      <c r="H176" s="75">
        <v>5.84</v>
      </c>
    </row>
    <row r="177" spans="1:8" x14ac:dyDescent="0.2">
      <c r="A177" s="85"/>
      <c r="B177" s="79" t="s">
        <v>29</v>
      </c>
      <c r="C177" s="74">
        <v>2922.73</v>
      </c>
      <c r="D177" s="74">
        <v>0.55000000000000004</v>
      </c>
      <c r="E177" s="78">
        <v>1.32</v>
      </c>
      <c r="F177" s="74">
        <v>2.4</v>
      </c>
      <c r="G177" s="74">
        <v>1.03</v>
      </c>
      <c r="H177" s="75">
        <v>5.9</v>
      </c>
    </row>
    <row r="178" spans="1:8" x14ac:dyDescent="0.2">
      <c r="A178" s="85"/>
      <c r="B178" s="79" t="s">
        <v>30</v>
      </c>
      <c r="C178" s="74">
        <v>2928.57</v>
      </c>
      <c r="D178" s="74">
        <v>0.2</v>
      </c>
      <c r="E178" s="78">
        <v>1.23</v>
      </c>
      <c r="F178" s="74">
        <v>2.34</v>
      </c>
      <c r="G178" s="74">
        <v>1.23</v>
      </c>
      <c r="H178" s="75">
        <v>5.61</v>
      </c>
    </row>
    <row r="179" spans="1:8" x14ac:dyDescent="0.2">
      <c r="A179" s="85"/>
      <c r="B179" s="79" t="s">
        <v>31</v>
      </c>
      <c r="C179" s="74">
        <v>2942.63</v>
      </c>
      <c r="D179" s="74">
        <v>0.48</v>
      </c>
      <c r="E179" s="78">
        <v>1.23</v>
      </c>
      <c r="F179" s="74">
        <v>2.37</v>
      </c>
      <c r="G179" s="74">
        <v>1.72</v>
      </c>
      <c r="H179" s="75">
        <v>5.53</v>
      </c>
    </row>
    <row r="180" spans="1:8" x14ac:dyDescent="0.2">
      <c r="A180" s="85"/>
      <c r="B180" s="79" t="s">
        <v>32</v>
      </c>
      <c r="C180" s="74">
        <v>2956.46</v>
      </c>
      <c r="D180" s="74">
        <v>0.47</v>
      </c>
      <c r="E180" s="78">
        <v>1.1499999999999999</v>
      </c>
      <c r="F180" s="74">
        <v>2.48</v>
      </c>
      <c r="G180" s="74">
        <v>2.2000000000000002</v>
      </c>
      <c r="H180" s="75">
        <v>5.2</v>
      </c>
    </row>
    <row r="181" spans="1:8" x14ac:dyDescent="0.2">
      <c r="A181" s="85"/>
      <c r="B181" s="79" t="s">
        <v>33</v>
      </c>
      <c r="C181" s="74">
        <v>2967.1</v>
      </c>
      <c r="D181" s="74">
        <v>0.36</v>
      </c>
      <c r="E181" s="78">
        <v>1.32</v>
      </c>
      <c r="F181" s="74">
        <v>2.57</v>
      </c>
      <c r="G181" s="74">
        <v>2.57</v>
      </c>
      <c r="H181" s="75">
        <v>4.8</v>
      </c>
    </row>
    <row r="182" spans="1:8" x14ac:dyDescent="0.2">
      <c r="A182" s="85"/>
      <c r="B182" s="79" t="s">
        <v>34</v>
      </c>
      <c r="C182" s="74">
        <v>2974.22</v>
      </c>
      <c r="D182" s="74">
        <v>0.24</v>
      </c>
      <c r="E182" s="78">
        <v>1.07</v>
      </c>
      <c r="F182" s="74">
        <v>2.3199999999999998</v>
      </c>
      <c r="G182" s="74">
        <v>2.81</v>
      </c>
      <c r="H182" s="75">
        <v>4.5</v>
      </c>
    </row>
    <row r="183" spans="1:8" x14ac:dyDescent="0.2">
      <c r="A183" s="85"/>
      <c r="B183" s="79" t="s">
        <v>35</v>
      </c>
      <c r="C183" s="74">
        <v>2978.68</v>
      </c>
      <c r="D183" s="74">
        <v>0.15</v>
      </c>
      <c r="E183" s="78">
        <v>0.75</v>
      </c>
      <c r="F183" s="74">
        <v>1.91</v>
      </c>
      <c r="G183" s="74">
        <v>2.97</v>
      </c>
      <c r="H183" s="75">
        <v>4.3600000000000003</v>
      </c>
    </row>
    <row r="184" spans="1:8" x14ac:dyDescent="0.2">
      <c r="A184" s="85"/>
      <c r="B184" s="79" t="s">
        <v>36</v>
      </c>
      <c r="C184" s="74">
        <v>2985.83</v>
      </c>
      <c r="D184" s="74">
        <v>0.24</v>
      </c>
      <c r="E184" s="78">
        <v>0.63</v>
      </c>
      <c r="F184" s="74">
        <v>1.96</v>
      </c>
      <c r="G184" s="74">
        <v>3.21</v>
      </c>
      <c r="H184" s="75">
        <v>4.34</v>
      </c>
    </row>
    <row r="185" spans="1:8" x14ac:dyDescent="0.2">
      <c r="A185" s="85"/>
      <c r="B185" s="79" t="s">
        <v>37</v>
      </c>
      <c r="C185" s="74">
        <v>2994.19</v>
      </c>
      <c r="D185" s="74">
        <v>0.28000000000000003</v>
      </c>
      <c r="E185" s="78">
        <v>0.67</v>
      </c>
      <c r="F185" s="74">
        <v>1.75</v>
      </c>
      <c r="G185" s="74">
        <v>3.5</v>
      </c>
      <c r="H185" s="75">
        <v>4.17</v>
      </c>
    </row>
    <row r="186" spans="1:8" x14ac:dyDescent="0.2">
      <c r="A186" s="85"/>
      <c r="B186" s="79" t="s">
        <v>38</v>
      </c>
      <c r="C186" s="74">
        <v>3006.47</v>
      </c>
      <c r="D186" s="74">
        <v>0.41</v>
      </c>
      <c r="E186" s="78">
        <v>0.93</v>
      </c>
      <c r="F186" s="74">
        <v>1.69</v>
      </c>
      <c r="G186" s="74">
        <v>3.93</v>
      </c>
      <c r="H186" s="75">
        <v>4.22</v>
      </c>
    </row>
    <row r="187" spans="1:8" x14ac:dyDescent="0.2">
      <c r="A187" s="85"/>
      <c r="B187" s="79" t="s">
        <v>39</v>
      </c>
      <c r="C187" s="74">
        <v>3017.59</v>
      </c>
      <c r="D187" s="74">
        <v>0.37</v>
      </c>
      <c r="E187" s="78">
        <v>1.06</v>
      </c>
      <c r="F187" s="74">
        <v>1.7</v>
      </c>
      <c r="G187" s="74">
        <v>4.3099999999999996</v>
      </c>
      <c r="H187" s="75">
        <v>4.3099999999999996</v>
      </c>
    </row>
    <row r="188" spans="1:8" x14ac:dyDescent="0.2">
      <c r="A188" s="66">
        <v>2010</v>
      </c>
      <c r="B188" s="79" t="s">
        <v>28</v>
      </c>
      <c r="C188" s="74">
        <v>3040.22</v>
      </c>
      <c r="D188" s="74">
        <v>0.75</v>
      </c>
      <c r="E188" s="78">
        <v>1.54</v>
      </c>
      <c r="F188" s="74">
        <v>2.2200000000000002</v>
      </c>
      <c r="G188" s="74">
        <v>0.75</v>
      </c>
      <c r="H188" s="75">
        <v>4.59</v>
      </c>
    </row>
    <row r="189" spans="1:8" x14ac:dyDescent="0.2">
      <c r="A189" s="85"/>
      <c r="B189" s="79" t="s">
        <v>29</v>
      </c>
      <c r="C189" s="74">
        <v>3063.93</v>
      </c>
      <c r="D189" s="74">
        <v>0.78</v>
      </c>
      <c r="E189" s="78">
        <v>1.91</v>
      </c>
      <c r="F189" s="74">
        <v>2.86</v>
      </c>
      <c r="G189" s="74">
        <v>1.54</v>
      </c>
      <c r="H189" s="75">
        <v>4.83</v>
      </c>
    </row>
    <row r="190" spans="1:8" x14ac:dyDescent="0.2">
      <c r="A190" s="85"/>
      <c r="B190" s="79" t="s">
        <v>30</v>
      </c>
      <c r="C190" s="74">
        <v>3079.86</v>
      </c>
      <c r="D190" s="74">
        <v>0.52</v>
      </c>
      <c r="E190" s="78">
        <v>2.06</v>
      </c>
      <c r="F190" s="74">
        <v>3.15</v>
      </c>
      <c r="G190" s="74">
        <v>2.06</v>
      </c>
      <c r="H190" s="75">
        <v>5.17</v>
      </c>
    </row>
    <row r="191" spans="1:8" x14ac:dyDescent="0.2">
      <c r="A191" s="85"/>
      <c r="B191" s="79" t="s">
        <v>31</v>
      </c>
      <c r="C191" s="74">
        <v>3097.42</v>
      </c>
      <c r="D191" s="74">
        <v>0.56999999999999995</v>
      </c>
      <c r="E191" s="78">
        <v>1.88</v>
      </c>
      <c r="F191" s="74">
        <v>3.45</v>
      </c>
      <c r="G191" s="74">
        <v>2.65</v>
      </c>
      <c r="H191" s="75">
        <v>5.26</v>
      </c>
    </row>
    <row r="192" spans="1:8" x14ac:dyDescent="0.2">
      <c r="A192" s="85"/>
      <c r="B192" s="79" t="s">
        <v>32</v>
      </c>
      <c r="C192" s="74">
        <v>3110.74</v>
      </c>
      <c r="D192" s="74">
        <v>0.43</v>
      </c>
      <c r="E192" s="78">
        <v>1.53</v>
      </c>
      <c r="F192" s="74">
        <v>3.47</v>
      </c>
      <c r="G192" s="74">
        <v>3.09</v>
      </c>
      <c r="H192" s="75">
        <v>5.22</v>
      </c>
    </row>
    <row r="193" spans="1:8" x14ac:dyDescent="0.2">
      <c r="A193" s="85"/>
      <c r="B193" s="79" t="s">
        <v>33</v>
      </c>
      <c r="C193" s="74">
        <v>3110.74</v>
      </c>
      <c r="D193" s="74">
        <v>0</v>
      </c>
      <c r="E193" s="78">
        <v>1</v>
      </c>
      <c r="F193" s="74">
        <v>3.09</v>
      </c>
      <c r="G193" s="74">
        <v>3.09</v>
      </c>
      <c r="H193" s="75">
        <v>4.84</v>
      </c>
    </row>
    <row r="194" spans="1:8" x14ac:dyDescent="0.2">
      <c r="A194" s="85"/>
      <c r="B194" s="79" t="s">
        <v>34</v>
      </c>
      <c r="C194" s="74">
        <v>3111.05</v>
      </c>
      <c r="D194" s="74">
        <v>0.01</v>
      </c>
      <c r="E194" s="78">
        <v>0.44</v>
      </c>
      <c r="F194" s="74">
        <v>2.33</v>
      </c>
      <c r="G194" s="74">
        <v>3.1</v>
      </c>
      <c r="H194" s="75">
        <v>4.5999999999999996</v>
      </c>
    </row>
    <row r="195" spans="1:8" x14ac:dyDescent="0.2">
      <c r="A195" s="85"/>
      <c r="B195" s="79" t="s">
        <v>35</v>
      </c>
      <c r="C195" s="74">
        <v>3112.29</v>
      </c>
      <c r="D195" s="74">
        <v>0.04</v>
      </c>
      <c r="E195" s="78">
        <v>0.05</v>
      </c>
      <c r="F195" s="74">
        <v>1.58</v>
      </c>
      <c r="G195" s="74">
        <v>3.14</v>
      </c>
      <c r="H195" s="75">
        <v>4.49</v>
      </c>
    </row>
    <row r="196" spans="1:8" x14ac:dyDescent="0.2">
      <c r="A196" s="85"/>
      <c r="B196" s="79" t="s">
        <v>36</v>
      </c>
      <c r="C196" s="74">
        <v>3126.29</v>
      </c>
      <c r="D196" s="74">
        <v>0.45</v>
      </c>
      <c r="E196" s="78">
        <v>0.5</v>
      </c>
      <c r="F196" s="74">
        <v>1.51</v>
      </c>
      <c r="G196" s="74">
        <v>3.6</v>
      </c>
      <c r="H196" s="75">
        <v>4.7</v>
      </c>
    </row>
    <row r="197" spans="1:8" x14ac:dyDescent="0.2">
      <c r="A197" s="85"/>
      <c r="B197" s="79" t="s">
        <v>37</v>
      </c>
      <c r="C197" s="74">
        <v>3149.74</v>
      </c>
      <c r="D197" s="74">
        <v>0.75</v>
      </c>
      <c r="E197" s="78">
        <v>1.24</v>
      </c>
      <c r="F197" s="74">
        <v>1.69</v>
      </c>
      <c r="G197" s="74">
        <v>4.38</v>
      </c>
      <c r="H197" s="75">
        <v>5.2</v>
      </c>
    </row>
    <row r="198" spans="1:8" x14ac:dyDescent="0.2">
      <c r="A198" s="85"/>
      <c r="B198" s="79" t="s">
        <v>38</v>
      </c>
      <c r="C198" s="74">
        <v>3175.88</v>
      </c>
      <c r="D198" s="74">
        <v>0.83</v>
      </c>
      <c r="E198" s="78">
        <v>2.04</v>
      </c>
      <c r="F198" s="74">
        <v>2.09</v>
      </c>
      <c r="G198" s="74">
        <v>5.25</v>
      </c>
      <c r="H198" s="75">
        <v>5.63</v>
      </c>
    </row>
    <row r="199" spans="1:8" x14ac:dyDescent="0.2">
      <c r="A199" s="85"/>
      <c r="B199" s="79" t="s">
        <v>39</v>
      </c>
      <c r="C199" s="74">
        <v>3195.89</v>
      </c>
      <c r="D199" s="74">
        <v>0.63</v>
      </c>
      <c r="E199" s="78">
        <v>2.23</v>
      </c>
      <c r="F199" s="74">
        <v>2.74</v>
      </c>
      <c r="G199" s="74">
        <v>5.91</v>
      </c>
      <c r="H199" s="75">
        <v>5.91</v>
      </c>
    </row>
    <row r="200" spans="1:8" x14ac:dyDescent="0.2">
      <c r="A200" s="66">
        <v>2011</v>
      </c>
      <c r="B200" s="79" t="s">
        <v>28</v>
      </c>
      <c r="C200" s="74">
        <v>3222.42</v>
      </c>
      <c r="D200" s="74">
        <v>0.83</v>
      </c>
      <c r="E200" s="78">
        <v>2.31</v>
      </c>
      <c r="F200" s="74">
        <v>3.58</v>
      </c>
      <c r="G200" s="74">
        <v>0.83</v>
      </c>
      <c r="H200" s="75">
        <v>5.99</v>
      </c>
    </row>
    <row r="201" spans="1:8" x14ac:dyDescent="0.2">
      <c r="A201" s="85"/>
      <c r="B201" s="79" t="s">
        <v>29</v>
      </c>
      <c r="C201" s="74">
        <v>3248.2</v>
      </c>
      <c r="D201" s="74">
        <v>0.8</v>
      </c>
      <c r="E201" s="78">
        <v>2.2799999999999998</v>
      </c>
      <c r="F201" s="74">
        <v>4.37</v>
      </c>
      <c r="G201" s="74">
        <v>1.64</v>
      </c>
      <c r="H201" s="75">
        <v>6.01</v>
      </c>
    </row>
    <row r="202" spans="1:8" x14ac:dyDescent="0.2">
      <c r="A202" s="85"/>
      <c r="B202" s="79" t="s">
        <v>30</v>
      </c>
      <c r="C202" s="74">
        <v>3273.86</v>
      </c>
      <c r="D202" s="74">
        <v>0.79</v>
      </c>
      <c r="E202" s="78">
        <v>2.44</v>
      </c>
      <c r="F202" s="74">
        <v>4.72</v>
      </c>
      <c r="G202" s="74">
        <v>2.44</v>
      </c>
      <c r="H202" s="75">
        <v>6.3</v>
      </c>
    </row>
    <row r="203" spans="1:8" x14ac:dyDescent="0.2">
      <c r="A203" s="85"/>
      <c r="B203" s="79" t="s">
        <v>31</v>
      </c>
      <c r="C203" s="74">
        <v>3299.07</v>
      </c>
      <c r="D203" s="74">
        <v>0.77</v>
      </c>
      <c r="E203" s="78">
        <v>2.38</v>
      </c>
      <c r="F203" s="74">
        <v>4.74</v>
      </c>
      <c r="G203" s="74">
        <v>3.23</v>
      </c>
      <c r="H203" s="75">
        <v>6.51</v>
      </c>
    </row>
    <row r="204" spans="1:8" x14ac:dyDescent="0.2">
      <c r="A204" s="85"/>
      <c r="B204" s="79" t="s">
        <v>32</v>
      </c>
      <c r="C204" s="74">
        <v>3314.58</v>
      </c>
      <c r="D204" s="74">
        <v>0.47</v>
      </c>
      <c r="E204" s="78">
        <v>2.04</v>
      </c>
      <c r="F204" s="74">
        <v>4.37</v>
      </c>
      <c r="G204" s="74">
        <v>3.71</v>
      </c>
      <c r="H204" s="75">
        <v>6.55</v>
      </c>
    </row>
    <row r="205" spans="1:8" x14ac:dyDescent="0.2">
      <c r="A205" s="85"/>
      <c r="B205" s="79" t="s">
        <v>33</v>
      </c>
      <c r="C205" s="74">
        <v>3319.55</v>
      </c>
      <c r="D205" s="74">
        <v>0.15</v>
      </c>
      <c r="E205" s="78">
        <v>1.4</v>
      </c>
      <c r="F205" s="74">
        <v>3.87</v>
      </c>
      <c r="G205" s="74">
        <v>3.87</v>
      </c>
      <c r="H205" s="75">
        <v>6.71</v>
      </c>
    </row>
    <row r="206" spans="1:8" x14ac:dyDescent="0.2">
      <c r="A206" s="85"/>
      <c r="B206" s="79" t="s">
        <v>34</v>
      </c>
      <c r="C206" s="74">
        <v>3324.86</v>
      </c>
      <c r="D206" s="74">
        <v>0.16</v>
      </c>
      <c r="E206" s="78">
        <v>0.78</v>
      </c>
      <c r="F206" s="74">
        <v>3.18</v>
      </c>
      <c r="G206" s="74">
        <v>4.04</v>
      </c>
      <c r="H206" s="75">
        <v>6.87</v>
      </c>
    </row>
    <row r="207" spans="1:8" x14ac:dyDescent="0.2">
      <c r="A207" s="85"/>
      <c r="B207" s="79" t="s">
        <v>35</v>
      </c>
      <c r="C207" s="74">
        <v>3337.16</v>
      </c>
      <c r="D207" s="74">
        <v>0.37</v>
      </c>
      <c r="E207" s="78">
        <v>0.68</v>
      </c>
      <c r="F207" s="74">
        <v>2.74</v>
      </c>
      <c r="G207" s="74">
        <v>4.42</v>
      </c>
      <c r="H207" s="75">
        <v>7.23</v>
      </c>
    </row>
    <row r="208" spans="1:8" x14ac:dyDescent="0.2">
      <c r="A208" s="85"/>
      <c r="B208" s="79" t="s">
        <v>36</v>
      </c>
      <c r="C208" s="74">
        <v>3354.85</v>
      </c>
      <c r="D208" s="74">
        <v>0.53</v>
      </c>
      <c r="E208" s="78">
        <v>1.06</v>
      </c>
      <c r="F208" s="74">
        <v>2.4700000000000002</v>
      </c>
      <c r="G208" s="74">
        <v>4.97</v>
      </c>
      <c r="H208" s="75">
        <v>7.31</v>
      </c>
    </row>
    <row r="209" spans="1:8" x14ac:dyDescent="0.2">
      <c r="A209" s="85"/>
      <c r="B209" s="79" t="s">
        <v>37</v>
      </c>
      <c r="C209" s="74">
        <v>3369.28</v>
      </c>
      <c r="D209" s="74">
        <v>0.43</v>
      </c>
      <c r="E209" s="78">
        <v>1.34</v>
      </c>
      <c r="F209" s="74">
        <v>2.13</v>
      </c>
      <c r="G209" s="74">
        <v>5.43</v>
      </c>
      <c r="H209" s="75">
        <v>6.97</v>
      </c>
    </row>
    <row r="210" spans="1:8" x14ac:dyDescent="0.2">
      <c r="A210" s="85"/>
      <c r="B210" s="79" t="s">
        <v>38</v>
      </c>
      <c r="C210" s="74">
        <v>3386.8</v>
      </c>
      <c r="D210" s="74">
        <v>0.52</v>
      </c>
      <c r="E210" s="78">
        <v>1.49</v>
      </c>
      <c r="F210" s="74">
        <v>2.1800000000000002</v>
      </c>
      <c r="G210" s="74">
        <v>5.97</v>
      </c>
      <c r="H210" s="75">
        <v>6.64</v>
      </c>
    </row>
    <row r="211" spans="1:8" x14ac:dyDescent="0.2">
      <c r="A211" s="85"/>
      <c r="B211" s="79" t="s">
        <v>39</v>
      </c>
      <c r="C211" s="74">
        <v>3403.73</v>
      </c>
      <c r="D211" s="74">
        <v>0.5</v>
      </c>
      <c r="E211" s="78">
        <v>1.46</v>
      </c>
      <c r="F211" s="74">
        <v>2.54</v>
      </c>
      <c r="G211" s="74">
        <v>6.5</v>
      </c>
      <c r="H211" s="75">
        <v>6.5</v>
      </c>
    </row>
    <row r="212" spans="1:8" x14ac:dyDescent="0.2">
      <c r="A212" s="66">
        <v>2012</v>
      </c>
      <c r="B212" s="79" t="s">
        <v>28</v>
      </c>
      <c r="C212" s="74">
        <v>3422.79</v>
      </c>
      <c r="D212" s="74">
        <v>0.56000000000000005</v>
      </c>
      <c r="E212" s="78">
        <v>1.59</v>
      </c>
      <c r="F212" s="74">
        <v>2.95</v>
      </c>
      <c r="G212" s="74">
        <v>0.56000000000000005</v>
      </c>
      <c r="H212" s="75">
        <v>6.22</v>
      </c>
    </row>
    <row r="213" spans="1:8" x14ac:dyDescent="0.2">
      <c r="A213" s="85"/>
      <c r="B213" s="79" t="s">
        <v>29</v>
      </c>
      <c r="C213" s="74">
        <v>3438.19</v>
      </c>
      <c r="D213" s="74">
        <v>0.45</v>
      </c>
      <c r="E213" s="78">
        <v>1.52</v>
      </c>
      <c r="F213" s="74">
        <v>3.03</v>
      </c>
      <c r="G213" s="74">
        <v>1.01</v>
      </c>
      <c r="H213" s="75">
        <v>5.85</v>
      </c>
    </row>
    <row r="214" spans="1:8" x14ac:dyDescent="0.2">
      <c r="A214" s="85"/>
      <c r="B214" s="79" t="s">
        <v>30</v>
      </c>
      <c r="C214" s="74">
        <v>3445.41</v>
      </c>
      <c r="D214" s="74">
        <v>0.21</v>
      </c>
      <c r="E214" s="78">
        <v>1.22</v>
      </c>
      <c r="F214" s="74">
        <v>2.7</v>
      </c>
      <c r="G214" s="74">
        <v>1.22</v>
      </c>
      <c r="H214" s="75">
        <v>5.24</v>
      </c>
    </row>
    <row r="215" spans="1:8" x14ac:dyDescent="0.2">
      <c r="A215" s="85"/>
      <c r="B215" s="79" t="s">
        <v>31</v>
      </c>
      <c r="C215" s="74">
        <v>3467.46</v>
      </c>
      <c r="D215" s="74">
        <v>0.64</v>
      </c>
      <c r="E215" s="78">
        <v>1.31</v>
      </c>
      <c r="F215" s="74">
        <v>2.91</v>
      </c>
      <c r="G215" s="74">
        <v>1.87</v>
      </c>
      <c r="H215" s="75">
        <v>5.0999999999999996</v>
      </c>
    </row>
    <row r="216" spans="1:8" x14ac:dyDescent="0.2">
      <c r="A216" s="85"/>
      <c r="B216" s="79" t="s">
        <v>32</v>
      </c>
      <c r="C216" s="74">
        <v>3479.94</v>
      </c>
      <c r="D216" s="74">
        <v>0.36</v>
      </c>
      <c r="E216" s="78">
        <v>1.21</v>
      </c>
      <c r="F216" s="74">
        <v>2.75</v>
      </c>
      <c r="G216" s="74">
        <v>2.2400000000000002</v>
      </c>
      <c r="H216" s="75">
        <v>4.99</v>
      </c>
    </row>
    <row r="217" spans="1:8" x14ac:dyDescent="0.2">
      <c r="A217" s="85"/>
      <c r="B217" s="79" t="s">
        <v>33</v>
      </c>
      <c r="C217" s="74">
        <v>3482.72</v>
      </c>
      <c r="D217" s="74">
        <v>0.08</v>
      </c>
      <c r="E217" s="78">
        <v>1.08</v>
      </c>
      <c r="F217" s="74">
        <v>2.3199999999999998</v>
      </c>
      <c r="G217" s="74">
        <v>2.3199999999999998</v>
      </c>
      <c r="H217" s="75">
        <v>4.92</v>
      </c>
    </row>
    <row r="218" spans="1:8" x14ac:dyDescent="0.2">
      <c r="A218" s="85"/>
      <c r="B218" s="79" t="s">
        <v>34</v>
      </c>
      <c r="C218" s="74">
        <v>3497.7</v>
      </c>
      <c r="D218" s="74">
        <v>0.43</v>
      </c>
      <c r="E218" s="78">
        <v>0.87</v>
      </c>
      <c r="F218" s="74">
        <v>2.19</v>
      </c>
      <c r="G218" s="74">
        <v>2.76</v>
      </c>
      <c r="H218" s="75">
        <v>5.2</v>
      </c>
    </row>
    <row r="219" spans="1:8" x14ac:dyDescent="0.2">
      <c r="A219" s="85"/>
      <c r="B219" s="89" t="s">
        <v>35</v>
      </c>
      <c r="C219" s="90">
        <v>3512.04</v>
      </c>
      <c r="D219" s="90">
        <v>0.41</v>
      </c>
      <c r="E219" s="90">
        <v>0.92</v>
      </c>
      <c r="F219" s="90">
        <v>2.15</v>
      </c>
      <c r="G219" s="90">
        <v>3.18</v>
      </c>
      <c r="H219" s="91">
        <v>5.24</v>
      </c>
    </row>
    <row r="220" spans="1:8" x14ac:dyDescent="0.2">
      <c r="A220" s="85"/>
      <c r="B220" s="89" t="s">
        <v>36</v>
      </c>
      <c r="C220" s="90">
        <v>3532.06</v>
      </c>
      <c r="D220" s="90">
        <v>0.56999999999999995</v>
      </c>
      <c r="E220" s="90">
        <v>1.42</v>
      </c>
      <c r="F220" s="90">
        <v>2.5099999999999998</v>
      </c>
      <c r="G220" s="90">
        <v>3.77</v>
      </c>
      <c r="H220" s="91">
        <v>5.28</v>
      </c>
    </row>
    <row r="221" spans="1:8" x14ac:dyDescent="0.2">
      <c r="A221" s="92"/>
      <c r="B221" s="89" t="s">
        <v>37</v>
      </c>
      <c r="C221" s="90">
        <v>3552.9</v>
      </c>
      <c r="D221" s="90">
        <v>0.59</v>
      </c>
      <c r="E221" s="90">
        <v>1.58</v>
      </c>
      <c r="F221" s="90">
        <v>2.46</v>
      </c>
      <c r="G221" s="90">
        <v>4.38</v>
      </c>
      <c r="H221" s="91">
        <v>5.45</v>
      </c>
    </row>
    <row r="222" spans="1:8" x14ac:dyDescent="0.2">
      <c r="A222" s="92"/>
      <c r="B222" s="89" t="s">
        <v>38</v>
      </c>
      <c r="C222" s="90">
        <v>3574.22</v>
      </c>
      <c r="D222" s="90">
        <v>0.6</v>
      </c>
      <c r="E222" s="90">
        <v>1.77</v>
      </c>
      <c r="F222" s="90">
        <v>2.71</v>
      </c>
      <c r="G222" s="90">
        <v>5.01</v>
      </c>
      <c r="H222" s="91">
        <v>5.53</v>
      </c>
    </row>
    <row r="223" spans="1:8" x14ac:dyDescent="0.2">
      <c r="A223" s="92"/>
      <c r="B223" s="89" t="s">
        <v>39</v>
      </c>
      <c r="C223" s="90">
        <v>3602.46</v>
      </c>
      <c r="D223" s="90">
        <v>0.79</v>
      </c>
      <c r="E223" s="90">
        <v>1.99</v>
      </c>
      <c r="F223" s="90">
        <v>3.44</v>
      </c>
      <c r="G223" s="90">
        <v>5.84</v>
      </c>
      <c r="H223" s="91">
        <v>5.84</v>
      </c>
    </row>
    <row r="224" spans="1:8" x14ac:dyDescent="0.2">
      <c r="A224" s="66">
        <v>2013</v>
      </c>
      <c r="B224" s="93" t="s">
        <v>28</v>
      </c>
      <c r="C224" s="90">
        <v>3633.44</v>
      </c>
      <c r="D224" s="90">
        <v>0.86</v>
      </c>
      <c r="E224" s="90">
        <v>2.27</v>
      </c>
      <c r="F224" s="90">
        <v>3.88</v>
      </c>
      <c r="G224" s="90">
        <v>0.86</v>
      </c>
      <c r="H224" s="91">
        <v>6.15</v>
      </c>
    </row>
    <row r="225" spans="1:8" x14ac:dyDescent="0.2">
      <c r="A225" s="66"/>
      <c r="B225" s="93" t="s">
        <v>29</v>
      </c>
      <c r="C225" s="90">
        <v>3655.24</v>
      </c>
      <c r="D225" s="90">
        <v>0.6</v>
      </c>
      <c r="E225" s="90">
        <v>2.27</v>
      </c>
      <c r="F225" s="90">
        <v>4.08</v>
      </c>
      <c r="G225" s="90">
        <v>1.47</v>
      </c>
      <c r="H225" s="91">
        <v>6.31</v>
      </c>
    </row>
    <row r="226" spans="1:8" x14ac:dyDescent="0.2">
      <c r="A226" s="66"/>
      <c r="B226" s="93" t="s">
        <v>30</v>
      </c>
      <c r="C226" s="90">
        <v>3672.42</v>
      </c>
      <c r="D226" s="90">
        <v>0.47</v>
      </c>
      <c r="E226" s="90">
        <v>1.94</v>
      </c>
      <c r="F226" s="90">
        <v>3.97</v>
      </c>
      <c r="G226" s="90">
        <v>1.94</v>
      </c>
      <c r="H226" s="91">
        <v>6.59</v>
      </c>
    </row>
    <row r="227" spans="1:8" x14ac:dyDescent="0.2">
      <c r="A227" s="94"/>
      <c r="B227" s="95" t="s">
        <v>31</v>
      </c>
      <c r="C227" s="90">
        <v>3692.62</v>
      </c>
      <c r="D227" s="90">
        <v>0.55000000000000004</v>
      </c>
      <c r="E227" s="90">
        <v>1.63</v>
      </c>
      <c r="F227" s="90">
        <v>3.93</v>
      </c>
      <c r="G227" s="90">
        <v>2.5</v>
      </c>
      <c r="H227" s="91">
        <v>6.49</v>
      </c>
    </row>
    <row r="228" spans="1:8" x14ac:dyDescent="0.2">
      <c r="A228" s="66"/>
      <c r="B228" s="93" t="s">
        <v>32</v>
      </c>
      <c r="C228" s="90">
        <v>3706.28</v>
      </c>
      <c r="D228" s="90">
        <v>0.37</v>
      </c>
      <c r="E228" s="90">
        <v>1.4</v>
      </c>
      <c r="F228" s="90">
        <v>3.69</v>
      </c>
      <c r="G228" s="90">
        <v>2.88</v>
      </c>
      <c r="H228" s="91">
        <v>6.5</v>
      </c>
    </row>
    <row r="229" spans="1:8" x14ac:dyDescent="0.2">
      <c r="A229" s="66"/>
      <c r="B229" s="93" t="s">
        <v>33</v>
      </c>
      <c r="C229" s="90">
        <v>3715.92</v>
      </c>
      <c r="D229" s="90">
        <v>0.26</v>
      </c>
      <c r="E229" s="90">
        <v>1.18</v>
      </c>
      <c r="F229" s="90">
        <v>3.15</v>
      </c>
      <c r="G229" s="90">
        <v>3.15</v>
      </c>
      <c r="H229" s="91">
        <v>6.7</v>
      </c>
    </row>
    <row r="230" spans="1:8" x14ac:dyDescent="0.2">
      <c r="A230" s="94"/>
      <c r="B230" s="95" t="s">
        <v>34</v>
      </c>
      <c r="C230" s="90">
        <v>3717.03</v>
      </c>
      <c r="D230" s="90">
        <v>0.03</v>
      </c>
      <c r="E230" s="90">
        <v>0.66</v>
      </c>
      <c r="F230" s="90">
        <v>2.2999999999999998</v>
      </c>
      <c r="G230" s="90">
        <v>3.18</v>
      </c>
      <c r="H230" s="91">
        <v>6.27</v>
      </c>
    </row>
    <row r="231" spans="1:8" x14ac:dyDescent="0.2">
      <c r="A231" s="94"/>
      <c r="B231" s="95" t="s">
        <v>35</v>
      </c>
      <c r="C231" s="90">
        <v>3725.95</v>
      </c>
      <c r="D231" s="90">
        <v>0.24</v>
      </c>
      <c r="E231" s="90">
        <v>0.53</v>
      </c>
      <c r="F231" s="90">
        <v>1.93</v>
      </c>
      <c r="G231" s="90">
        <v>3.43</v>
      </c>
      <c r="H231" s="91">
        <v>6.09</v>
      </c>
    </row>
    <row r="232" spans="1:8" x14ac:dyDescent="0.2">
      <c r="A232" s="94"/>
      <c r="B232" s="95" t="s">
        <v>36</v>
      </c>
      <c r="C232" s="90">
        <v>3738.99</v>
      </c>
      <c r="D232" s="90">
        <v>0.35</v>
      </c>
      <c r="E232" s="90">
        <v>0.62</v>
      </c>
      <c r="F232" s="90">
        <v>1.81</v>
      </c>
      <c r="G232" s="90">
        <v>3.79</v>
      </c>
      <c r="H232" s="91">
        <v>5.86</v>
      </c>
    </row>
    <row r="233" spans="1:8" x14ac:dyDescent="0.2">
      <c r="A233" s="94"/>
      <c r="B233" s="95" t="s">
        <v>37</v>
      </c>
      <c r="C233" s="90">
        <v>3760.3</v>
      </c>
      <c r="D233" s="90">
        <v>0.56999999999999995</v>
      </c>
      <c r="E233" s="90">
        <v>1.1599999999999999</v>
      </c>
      <c r="F233" s="90">
        <v>1.83</v>
      </c>
      <c r="G233" s="90">
        <v>4.38</v>
      </c>
      <c r="H233" s="91">
        <v>5.84</v>
      </c>
    </row>
    <row r="234" spans="1:8" x14ac:dyDescent="0.2">
      <c r="A234" s="94"/>
      <c r="B234" s="95" t="s">
        <v>38</v>
      </c>
      <c r="C234" s="90">
        <v>3780.61</v>
      </c>
      <c r="D234" s="90">
        <v>0.54</v>
      </c>
      <c r="E234" s="90">
        <v>1.47</v>
      </c>
      <c r="F234" s="90">
        <v>2.0099999999999998</v>
      </c>
      <c r="G234" s="90">
        <v>4.95</v>
      </c>
      <c r="H234" s="91">
        <v>5.77</v>
      </c>
    </row>
    <row r="235" spans="1:8" x14ac:dyDescent="0.2">
      <c r="A235" s="94"/>
      <c r="B235" s="95" t="s">
        <v>39</v>
      </c>
      <c r="C235" s="90">
        <v>3815.39</v>
      </c>
      <c r="D235" s="90">
        <v>0.92</v>
      </c>
      <c r="E235" s="90">
        <v>2.04</v>
      </c>
      <c r="F235" s="90">
        <v>2.68</v>
      </c>
      <c r="G235" s="90">
        <v>5.91</v>
      </c>
      <c r="H235" s="91">
        <v>5.91</v>
      </c>
    </row>
    <row r="236" spans="1:8" x14ac:dyDescent="0.2">
      <c r="A236" s="66">
        <v>2014</v>
      </c>
      <c r="B236" s="93" t="s">
        <v>28</v>
      </c>
      <c r="C236" s="90">
        <v>3836.37</v>
      </c>
      <c r="D236" s="90">
        <v>0.55000000000000004</v>
      </c>
      <c r="E236" s="90">
        <v>2.02</v>
      </c>
      <c r="F236" s="90">
        <v>3.21</v>
      </c>
      <c r="G236" s="90">
        <v>0.55000000000000004</v>
      </c>
      <c r="H236" s="91">
        <v>5.59</v>
      </c>
    </row>
    <row r="237" spans="1:8" x14ac:dyDescent="0.2">
      <c r="A237" s="94"/>
      <c r="B237" s="95" t="s">
        <v>29</v>
      </c>
      <c r="C237" s="90">
        <v>3862.84</v>
      </c>
      <c r="D237" s="90">
        <v>0.69</v>
      </c>
      <c r="E237" s="90">
        <v>2.1800000000000002</v>
      </c>
      <c r="F237" s="90">
        <v>3.67</v>
      </c>
      <c r="G237" s="90">
        <v>1.24</v>
      </c>
      <c r="H237" s="91">
        <v>5.68</v>
      </c>
    </row>
    <row r="238" spans="1:8" x14ac:dyDescent="0.2">
      <c r="A238" s="94"/>
      <c r="B238" s="95" t="s">
        <v>30</v>
      </c>
      <c r="C238" s="90">
        <v>3898.38</v>
      </c>
      <c r="D238" s="90">
        <v>0.92</v>
      </c>
      <c r="E238" s="90">
        <v>2.1800000000000002</v>
      </c>
      <c r="F238" s="90">
        <v>4.26</v>
      </c>
      <c r="G238" s="90">
        <v>2.1800000000000002</v>
      </c>
      <c r="H238" s="91">
        <v>6.15</v>
      </c>
    </row>
    <row r="239" spans="1:8" x14ac:dyDescent="0.2">
      <c r="A239" s="94"/>
      <c r="B239" s="95" t="s">
        <v>31</v>
      </c>
      <c r="C239" s="90">
        <v>3924.5</v>
      </c>
      <c r="D239" s="90">
        <v>0.67</v>
      </c>
      <c r="E239" s="90">
        <v>2.2999999999999998</v>
      </c>
      <c r="F239" s="90">
        <v>4.37</v>
      </c>
      <c r="G239" s="90">
        <v>2.86</v>
      </c>
      <c r="H239" s="91">
        <v>6.28</v>
      </c>
    </row>
    <row r="240" spans="1:8" x14ac:dyDescent="0.2">
      <c r="A240" s="94"/>
      <c r="B240" s="95" t="s">
        <v>32</v>
      </c>
      <c r="C240" s="90">
        <v>3942.55</v>
      </c>
      <c r="D240" s="90">
        <v>0.46</v>
      </c>
      <c r="E240" s="90">
        <v>2.06</v>
      </c>
      <c r="F240" s="90">
        <v>4.28</v>
      </c>
      <c r="G240" s="90">
        <v>3.33</v>
      </c>
      <c r="H240" s="91">
        <v>6.37</v>
      </c>
    </row>
    <row r="241" spans="1:8" x14ac:dyDescent="0.2">
      <c r="A241" s="94"/>
      <c r="B241" s="95" t="s">
        <v>33</v>
      </c>
      <c r="C241" s="90">
        <v>3958.32</v>
      </c>
      <c r="D241" s="90">
        <v>0.4</v>
      </c>
      <c r="E241" s="90">
        <v>1.54</v>
      </c>
      <c r="F241" s="90">
        <v>3.75</v>
      </c>
      <c r="G241" s="90">
        <v>3.75</v>
      </c>
      <c r="H241" s="91">
        <v>6.52</v>
      </c>
    </row>
    <row r="242" spans="1:8" x14ac:dyDescent="0.2">
      <c r="A242" s="94"/>
      <c r="B242" s="95" t="s">
        <v>34</v>
      </c>
      <c r="C242" s="90">
        <v>3958.72</v>
      </c>
      <c r="D242" s="90">
        <v>0.01</v>
      </c>
      <c r="E242" s="90">
        <v>0.87</v>
      </c>
      <c r="F242" s="90">
        <v>3.19</v>
      </c>
      <c r="G242" s="90">
        <v>3.76</v>
      </c>
      <c r="H242" s="91">
        <v>6.5</v>
      </c>
    </row>
    <row r="243" spans="1:8" x14ac:dyDescent="0.2">
      <c r="A243" s="94"/>
      <c r="B243" s="95" t="s">
        <v>35</v>
      </c>
      <c r="C243" s="90">
        <v>3968.62</v>
      </c>
      <c r="D243" s="90">
        <v>0.25</v>
      </c>
      <c r="E243" s="90">
        <v>0.66</v>
      </c>
      <c r="F243" s="90">
        <v>2.74</v>
      </c>
      <c r="G243" s="90">
        <v>4.0199999999999996</v>
      </c>
      <c r="H243" s="91">
        <v>6.51</v>
      </c>
    </row>
    <row r="244" spans="1:8" x14ac:dyDescent="0.2">
      <c r="A244" s="94"/>
      <c r="B244" s="95" t="s">
        <v>36</v>
      </c>
      <c r="C244" s="90">
        <v>3991.24</v>
      </c>
      <c r="D244" s="90">
        <v>0.56999999999999995</v>
      </c>
      <c r="E244" s="90">
        <v>0.83</v>
      </c>
      <c r="F244" s="90">
        <v>2.38</v>
      </c>
      <c r="G244" s="90">
        <v>4.6100000000000003</v>
      </c>
      <c r="H244" s="91">
        <v>6.75</v>
      </c>
    </row>
    <row r="245" spans="1:8" x14ac:dyDescent="0.2">
      <c r="A245" s="94"/>
      <c r="B245" s="95" t="s">
        <v>37</v>
      </c>
      <c r="C245" s="90">
        <v>4008</v>
      </c>
      <c r="D245" s="90">
        <v>0.42</v>
      </c>
      <c r="E245" s="90">
        <v>1.24</v>
      </c>
      <c r="F245" s="90">
        <v>2.13</v>
      </c>
      <c r="G245" s="90">
        <v>5.05</v>
      </c>
      <c r="H245" s="91">
        <v>6.59</v>
      </c>
    </row>
    <row r="246" spans="1:8" x14ac:dyDescent="0.2">
      <c r="A246" s="94"/>
      <c r="B246" s="95" t="s">
        <v>38</v>
      </c>
      <c r="C246" s="90">
        <v>4028.44</v>
      </c>
      <c r="D246" s="90">
        <v>0.51</v>
      </c>
      <c r="E246" s="90">
        <v>1.51</v>
      </c>
      <c r="F246" s="90">
        <v>2.1800000000000002</v>
      </c>
      <c r="G246" s="90">
        <v>5.58</v>
      </c>
      <c r="H246" s="91">
        <v>6.56</v>
      </c>
    </row>
    <row r="247" spans="1:8" x14ac:dyDescent="0.2">
      <c r="A247" s="66"/>
      <c r="B247" s="93" t="s">
        <v>39</v>
      </c>
      <c r="C247" s="90">
        <v>4059.86</v>
      </c>
      <c r="D247" s="90">
        <v>0.78</v>
      </c>
      <c r="E247" s="90">
        <v>1.72</v>
      </c>
      <c r="F247" s="90">
        <v>2.57</v>
      </c>
      <c r="G247" s="90">
        <v>6.41</v>
      </c>
      <c r="H247" s="91">
        <v>6.41</v>
      </c>
    </row>
    <row r="248" spans="1:8" x14ac:dyDescent="0.2">
      <c r="A248" s="66">
        <v>2015</v>
      </c>
      <c r="B248" s="93" t="s">
        <v>28</v>
      </c>
      <c r="C248" s="90">
        <v>4110.2</v>
      </c>
      <c r="D248" s="90">
        <v>1.24</v>
      </c>
      <c r="E248" s="90">
        <v>2.5499999999999998</v>
      </c>
      <c r="F248" s="90">
        <v>3.83</v>
      </c>
      <c r="G248" s="90">
        <v>1.24</v>
      </c>
      <c r="H248" s="91">
        <v>7.14</v>
      </c>
    </row>
    <row r="249" spans="1:8" x14ac:dyDescent="0.2">
      <c r="A249" s="94"/>
      <c r="B249" s="95" t="s">
        <v>29</v>
      </c>
      <c r="C249" s="90">
        <v>4160.34</v>
      </c>
      <c r="D249" s="90">
        <v>1.22</v>
      </c>
      <c r="E249" s="90">
        <v>3.27</v>
      </c>
      <c r="F249" s="90">
        <v>4.83</v>
      </c>
      <c r="G249" s="90">
        <v>2.48</v>
      </c>
      <c r="H249" s="91">
        <v>7.7</v>
      </c>
    </row>
    <row r="250" spans="1:8" x14ac:dyDescent="0.2">
      <c r="A250" s="66"/>
      <c r="B250" s="93" t="s">
        <v>30</v>
      </c>
      <c r="C250" s="90">
        <v>4215.26</v>
      </c>
      <c r="D250" s="90">
        <v>1.32</v>
      </c>
      <c r="E250" s="90">
        <v>3.83</v>
      </c>
      <c r="F250" s="90">
        <v>5.61</v>
      </c>
      <c r="G250" s="90">
        <v>3.83</v>
      </c>
      <c r="H250" s="91">
        <v>8.1300000000000008</v>
      </c>
    </row>
    <row r="251" spans="1:8" x14ac:dyDescent="0.2">
      <c r="A251" s="94"/>
      <c r="B251" s="95" t="s">
        <v>31</v>
      </c>
      <c r="C251" s="90">
        <v>4245.1899999999996</v>
      </c>
      <c r="D251" s="90">
        <v>0.71</v>
      </c>
      <c r="E251" s="90">
        <v>3.28</v>
      </c>
      <c r="F251" s="90">
        <v>5.92</v>
      </c>
      <c r="G251" s="90">
        <v>4.5599999999999996</v>
      </c>
      <c r="H251" s="91">
        <v>8.17</v>
      </c>
    </row>
    <row r="252" spans="1:8" x14ac:dyDescent="0.2">
      <c r="A252" s="94"/>
      <c r="B252" s="95" t="s">
        <v>32</v>
      </c>
      <c r="C252" s="90">
        <v>4276.6000000000004</v>
      </c>
      <c r="D252" s="90">
        <v>0.74</v>
      </c>
      <c r="E252" s="90">
        <v>2.79</v>
      </c>
      <c r="F252" s="90">
        <v>6.16</v>
      </c>
      <c r="G252" s="90">
        <v>5.34</v>
      </c>
      <c r="H252" s="91">
        <v>8.4700000000000006</v>
      </c>
    </row>
    <row r="253" spans="1:8" x14ac:dyDescent="0.2">
      <c r="A253" s="94"/>
      <c r="B253" s="95" t="s">
        <v>33</v>
      </c>
      <c r="C253" s="90">
        <v>4310.3900000000003</v>
      </c>
      <c r="D253" s="90">
        <v>0.79</v>
      </c>
      <c r="E253" s="90">
        <v>2.2599999999999998</v>
      </c>
      <c r="F253" s="90">
        <v>6.17</v>
      </c>
      <c r="G253" s="90">
        <v>6.17</v>
      </c>
      <c r="H253" s="91">
        <v>8.89</v>
      </c>
    </row>
    <row r="254" spans="1:8" x14ac:dyDescent="0.2">
      <c r="A254" s="66"/>
      <c r="B254" s="93" t="s">
        <v>34</v>
      </c>
      <c r="C254" s="90">
        <v>4337.1099999999997</v>
      </c>
      <c r="D254" s="90">
        <v>0.62</v>
      </c>
      <c r="E254" s="90">
        <v>2.17</v>
      </c>
      <c r="F254" s="90">
        <v>5.52</v>
      </c>
      <c r="G254" s="90">
        <v>6.83</v>
      </c>
      <c r="H254" s="91">
        <v>9.56</v>
      </c>
    </row>
    <row r="255" spans="1:8" x14ac:dyDescent="0.2">
      <c r="A255" s="94"/>
      <c r="B255" s="95" t="s">
        <v>35</v>
      </c>
      <c r="C255" s="90">
        <v>4346.6499999999996</v>
      </c>
      <c r="D255" s="90">
        <v>0.22</v>
      </c>
      <c r="E255" s="90">
        <v>1.64</v>
      </c>
      <c r="F255" s="90">
        <v>4.4800000000000004</v>
      </c>
      <c r="G255" s="90">
        <v>7.06</v>
      </c>
      <c r="H255" s="91">
        <v>9.5299999999999994</v>
      </c>
    </row>
    <row r="256" spans="1:8" x14ac:dyDescent="0.2">
      <c r="A256" s="94"/>
      <c r="B256" s="95" t="s">
        <v>36</v>
      </c>
      <c r="C256" s="90">
        <v>4370.12</v>
      </c>
      <c r="D256" s="90">
        <v>0.54</v>
      </c>
      <c r="E256" s="90">
        <v>1.39</v>
      </c>
      <c r="F256" s="90">
        <v>3.67</v>
      </c>
      <c r="G256" s="90">
        <v>7.64</v>
      </c>
      <c r="H256" s="91">
        <v>9.49</v>
      </c>
    </row>
    <row r="257" spans="1:11" x14ac:dyDescent="0.2">
      <c r="A257" s="94"/>
      <c r="B257" s="95" t="s">
        <v>37</v>
      </c>
      <c r="C257" s="90">
        <v>4405.95</v>
      </c>
      <c r="D257" s="90">
        <v>0.82</v>
      </c>
      <c r="E257" s="90">
        <v>1.59</v>
      </c>
      <c r="F257" s="90">
        <v>3.79</v>
      </c>
      <c r="G257" s="90">
        <v>8.52</v>
      </c>
      <c r="H257" s="91">
        <v>9.93</v>
      </c>
    </row>
    <row r="258" spans="1:11" x14ac:dyDescent="0.2">
      <c r="A258" s="66"/>
      <c r="B258" s="93" t="s">
        <v>38</v>
      </c>
      <c r="C258" s="90">
        <v>4450.45</v>
      </c>
      <c r="D258" s="90">
        <v>1.01</v>
      </c>
      <c r="E258" s="90">
        <v>2.39</v>
      </c>
      <c r="F258" s="90">
        <v>4.07</v>
      </c>
      <c r="G258" s="90">
        <v>9.6199999999999992</v>
      </c>
      <c r="H258" s="91">
        <v>10.48</v>
      </c>
    </row>
    <row r="259" spans="1:11" x14ac:dyDescent="0.2">
      <c r="A259" s="94"/>
      <c r="B259" s="95" t="s">
        <v>39</v>
      </c>
      <c r="C259" s="90">
        <v>4493.17</v>
      </c>
      <c r="D259" s="90">
        <v>0.96</v>
      </c>
      <c r="E259" s="90">
        <v>2.82</v>
      </c>
      <c r="F259" s="90">
        <v>4.24</v>
      </c>
      <c r="G259" s="90">
        <v>10.67</v>
      </c>
      <c r="H259" s="91">
        <v>10.67</v>
      </c>
    </row>
    <row r="260" spans="1:11" x14ac:dyDescent="0.2">
      <c r="A260" s="94">
        <v>2016</v>
      </c>
      <c r="B260" s="95" t="s">
        <v>28</v>
      </c>
      <c r="C260" s="90">
        <v>4550.2299999999996</v>
      </c>
      <c r="D260" s="90">
        <v>1.27</v>
      </c>
      <c r="E260" s="90">
        <v>3.27</v>
      </c>
      <c r="F260" s="90">
        <v>4.91</v>
      </c>
      <c r="G260" s="90">
        <v>1.27</v>
      </c>
      <c r="H260" s="91">
        <v>10.71</v>
      </c>
    </row>
    <row r="261" spans="1:11" x14ac:dyDescent="0.2">
      <c r="A261" s="94"/>
      <c r="B261" s="95" t="s">
        <v>29</v>
      </c>
      <c r="C261" s="90">
        <v>4591.18</v>
      </c>
      <c r="D261" s="90">
        <v>0.9</v>
      </c>
      <c r="E261" s="90">
        <v>3.16</v>
      </c>
      <c r="F261" s="90">
        <v>5.63</v>
      </c>
      <c r="G261" s="90">
        <v>2.1800000000000002</v>
      </c>
      <c r="H261" s="91">
        <v>10.36</v>
      </c>
    </row>
    <row r="262" spans="1:11" x14ac:dyDescent="0.2">
      <c r="A262" s="94"/>
      <c r="B262" s="95" t="s">
        <v>30</v>
      </c>
      <c r="C262" s="90">
        <v>4610.92</v>
      </c>
      <c r="D262" s="90">
        <v>0.43</v>
      </c>
      <c r="E262" s="90">
        <v>2.62</v>
      </c>
      <c r="F262" s="90">
        <v>5.51</v>
      </c>
      <c r="G262" s="90">
        <v>2.62</v>
      </c>
      <c r="H262" s="91">
        <v>9.39</v>
      </c>
    </row>
    <row r="263" spans="1:11" x14ac:dyDescent="0.2">
      <c r="A263" s="94"/>
      <c r="B263" s="95" t="s">
        <v>31</v>
      </c>
      <c r="C263" s="90">
        <v>4639.05</v>
      </c>
      <c r="D263" s="90">
        <v>0.61</v>
      </c>
      <c r="E263" s="90">
        <v>1.95</v>
      </c>
      <c r="F263" s="90">
        <v>5.29</v>
      </c>
      <c r="G263" s="90">
        <v>3.25</v>
      </c>
      <c r="H263" s="91">
        <v>9.2799999999999994</v>
      </c>
    </row>
    <row r="264" spans="1:11" x14ac:dyDescent="0.2">
      <c r="A264" s="94"/>
      <c r="B264" s="95" t="s">
        <v>32</v>
      </c>
      <c r="C264" s="90">
        <v>4675.2299999999996</v>
      </c>
      <c r="D264" s="90">
        <v>0.78</v>
      </c>
      <c r="E264" s="90">
        <v>1.83</v>
      </c>
      <c r="F264" s="90">
        <v>5.05</v>
      </c>
      <c r="G264" s="90">
        <v>4.05</v>
      </c>
      <c r="H264" s="91">
        <v>9.32</v>
      </c>
    </row>
    <row r="265" spans="1:11" x14ac:dyDescent="0.2">
      <c r="A265" s="94"/>
      <c r="B265" s="95" t="s">
        <v>33</v>
      </c>
      <c r="C265" s="90">
        <v>4691.59</v>
      </c>
      <c r="D265" s="90">
        <v>0.35</v>
      </c>
      <c r="E265" s="90">
        <v>1.75</v>
      </c>
      <c r="F265" s="90">
        <v>4.42</v>
      </c>
      <c r="G265" s="90">
        <v>4.42</v>
      </c>
      <c r="H265" s="91">
        <v>8.84</v>
      </c>
    </row>
    <row r="266" spans="1:11" x14ac:dyDescent="0.2">
      <c r="A266" s="94"/>
      <c r="B266" s="95" t="s">
        <v>34</v>
      </c>
      <c r="C266" s="90">
        <v>4715.99</v>
      </c>
      <c r="D266" s="90">
        <v>0.52</v>
      </c>
      <c r="E266" s="90">
        <v>1.66</v>
      </c>
      <c r="F266" s="90">
        <v>3.64</v>
      </c>
      <c r="G266" s="90">
        <v>4.96</v>
      </c>
      <c r="H266" s="91">
        <v>8.74</v>
      </c>
    </row>
    <row r="267" spans="1:11" x14ac:dyDescent="0.2">
      <c r="A267" s="94"/>
      <c r="B267" s="95" t="s">
        <v>35</v>
      </c>
      <c r="C267" s="90">
        <v>4736.74</v>
      </c>
      <c r="D267" s="90">
        <v>0.44</v>
      </c>
      <c r="E267" s="90">
        <v>1.32</v>
      </c>
      <c r="F267" s="90">
        <v>3.17</v>
      </c>
      <c r="G267" s="90">
        <v>5.42</v>
      </c>
      <c r="H267" s="91">
        <v>8.9700000000000006</v>
      </c>
    </row>
    <row r="268" spans="1:11" x14ac:dyDescent="0.2">
      <c r="A268" s="66"/>
      <c r="B268" s="93" t="s">
        <v>36</v>
      </c>
      <c r="C268" s="90">
        <v>4740.53</v>
      </c>
      <c r="D268" s="90">
        <v>0.08</v>
      </c>
      <c r="E268" s="90">
        <v>1.04</v>
      </c>
      <c r="F268" s="90">
        <v>2.81</v>
      </c>
      <c r="G268" s="90">
        <v>5.51</v>
      </c>
      <c r="H268" s="91">
        <v>8.48</v>
      </c>
    </row>
    <row r="269" spans="1:11" x14ac:dyDescent="0.2">
      <c r="A269" s="94"/>
      <c r="B269" s="95" t="s">
        <v>37</v>
      </c>
      <c r="C269" s="90">
        <v>4752.8599999999997</v>
      </c>
      <c r="D269" s="90">
        <v>0.26</v>
      </c>
      <c r="E269" s="90">
        <v>0.78</v>
      </c>
      <c r="F269" s="90">
        <v>2.4500000000000002</v>
      </c>
      <c r="G269" s="90">
        <v>5.78</v>
      </c>
      <c r="H269" s="91">
        <v>7.87</v>
      </c>
    </row>
    <row r="270" spans="1:11" x14ac:dyDescent="0.2">
      <c r="A270" s="66"/>
      <c r="B270" s="93" t="s">
        <v>38</v>
      </c>
      <c r="C270" s="90">
        <v>4761.42</v>
      </c>
      <c r="D270" s="90">
        <v>0.18</v>
      </c>
      <c r="E270" s="90">
        <v>0.52</v>
      </c>
      <c r="F270" s="90">
        <v>1.84</v>
      </c>
      <c r="G270" s="90">
        <v>5.97</v>
      </c>
      <c r="H270" s="91">
        <v>6.99</v>
      </c>
    </row>
    <row r="271" spans="1:11" x14ac:dyDescent="0.2">
      <c r="A271" s="94"/>
      <c r="B271" s="95" t="s">
        <v>39</v>
      </c>
      <c r="C271" s="90">
        <v>4775.7</v>
      </c>
      <c r="D271" s="90">
        <v>0.3</v>
      </c>
      <c r="E271" s="90">
        <v>0.74</v>
      </c>
      <c r="F271" s="90">
        <v>1.79</v>
      </c>
      <c r="G271" s="90">
        <v>6.29</v>
      </c>
      <c r="H271" s="91">
        <v>6.29</v>
      </c>
    </row>
    <row r="272" spans="1:11" x14ac:dyDescent="0.2">
      <c r="A272" s="185">
        <v>2017</v>
      </c>
      <c r="B272" s="186" t="s">
        <v>28</v>
      </c>
      <c r="C272" s="187">
        <v>4793.8500000000004</v>
      </c>
      <c r="D272" s="187">
        <v>0.38</v>
      </c>
      <c r="E272" s="188">
        <v>0.86</v>
      </c>
      <c r="F272" s="187">
        <v>1.65</v>
      </c>
      <c r="G272" s="187">
        <v>0.38</v>
      </c>
      <c r="H272" s="189">
        <v>5.35</v>
      </c>
      <c r="I272" s="190"/>
      <c r="J272" s="191"/>
      <c r="K272" s="204">
        <f t="shared" ref="K272:K295" si="0">(C272/C260)-1</f>
        <v>5.3540150717656276E-2</v>
      </c>
    </row>
    <row r="273" spans="1:14" x14ac:dyDescent="0.2">
      <c r="A273" s="192"/>
      <c r="B273" s="186" t="s">
        <v>29</v>
      </c>
      <c r="C273" s="187">
        <v>4809.67</v>
      </c>
      <c r="D273" s="187">
        <v>0.33</v>
      </c>
      <c r="E273" s="188">
        <v>1.01</v>
      </c>
      <c r="F273" s="187">
        <v>1.54</v>
      </c>
      <c r="G273" s="187">
        <v>0.71</v>
      </c>
      <c r="H273" s="189">
        <v>4.76</v>
      </c>
      <c r="I273" s="190"/>
      <c r="J273" s="191"/>
      <c r="K273" s="204">
        <f t="shared" si="0"/>
        <v>4.7589072961635059E-2</v>
      </c>
    </row>
    <row r="274" spans="1:14" x14ac:dyDescent="0.2">
      <c r="A274" s="192"/>
      <c r="B274" s="186" t="s">
        <v>30</v>
      </c>
      <c r="C274" s="187">
        <v>4821.6899999999996</v>
      </c>
      <c r="D274" s="187">
        <v>0.25</v>
      </c>
      <c r="E274" s="188">
        <v>0.96</v>
      </c>
      <c r="F274" s="187">
        <v>1.71</v>
      </c>
      <c r="G274" s="187">
        <v>0.96</v>
      </c>
      <c r="H274" s="189">
        <v>4.57</v>
      </c>
      <c r="I274" s="190"/>
      <c r="J274" s="191"/>
      <c r="K274" s="204">
        <f t="shared" si="0"/>
        <v>4.5711051156818838E-2</v>
      </c>
    </row>
    <row r="275" spans="1:14" x14ac:dyDescent="0.2">
      <c r="A275" s="192"/>
      <c r="B275" s="186" t="s">
        <v>31</v>
      </c>
      <c r="C275" s="187">
        <v>4828.4399999999996</v>
      </c>
      <c r="D275" s="187">
        <v>0.14000000000000001</v>
      </c>
      <c r="E275" s="188">
        <v>0.72</v>
      </c>
      <c r="F275" s="187">
        <v>1.59</v>
      </c>
      <c r="G275" s="187">
        <v>1.1000000000000001</v>
      </c>
      <c r="H275" s="189">
        <v>4.08</v>
      </c>
      <c r="I275" s="190"/>
      <c r="J275" s="191"/>
      <c r="K275" s="204">
        <f t="shared" si="0"/>
        <v>4.0825168946228008E-2</v>
      </c>
    </row>
    <row r="276" spans="1:14" x14ac:dyDescent="0.2">
      <c r="A276" s="192"/>
      <c r="B276" s="186" t="s">
        <v>32</v>
      </c>
      <c r="C276" s="187">
        <v>4843.41</v>
      </c>
      <c r="D276" s="187">
        <v>0.31</v>
      </c>
      <c r="E276" s="188">
        <v>0.7</v>
      </c>
      <c r="F276" s="187">
        <v>1.72</v>
      </c>
      <c r="G276" s="187">
        <v>1.42</v>
      </c>
      <c r="H276" s="189">
        <v>3.6</v>
      </c>
      <c r="I276" s="190"/>
      <c r="J276" s="191"/>
      <c r="K276" s="204">
        <f t="shared" si="0"/>
        <v>3.5972561777709355E-2</v>
      </c>
    </row>
    <row r="277" spans="1:14" x14ac:dyDescent="0.2">
      <c r="A277" s="192"/>
      <c r="B277" s="186" t="s">
        <v>33</v>
      </c>
      <c r="C277" s="187">
        <v>4832.2700000000004</v>
      </c>
      <c r="D277" s="187">
        <v>-0.23</v>
      </c>
      <c r="E277" s="188">
        <v>0.22</v>
      </c>
      <c r="F277" s="187">
        <v>1.18</v>
      </c>
      <c r="G277" s="187">
        <v>1.18</v>
      </c>
      <c r="H277" s="189">
        <v>3</v>
      </c>
      <c r="I277" s="190"/>
      <c r="J277" s="191"/>
      <c r="K277" s="204">
        <f t="shared" si="0"/>
        <v>2.9985569924055655E-2</v>
      </c>
    </row>
    <row r="278" spans="1:14" x14ac:dyDescent="0.2">
      <c r="A278" s="192"/>
      <c r="B278" s="186" t="s">
        <v>34</v>
      </c>
      <c r="C278" s="187">
        <v>4843.87</v>
      </c>
      <c r="D278" s="187">
        <v>0.24</v>
      </c>
      <c r="E278" s="188">
        <v>0.32</v>
      </c>
      <c r="F278" s="187">
        <v>1.04</v>
      </c>
      <c r="G278" s="187">
        <v>1.43</v>
      </c>
      <c r="H278" s="189">
        <v>2.71</v>
      </c>
      <c r="I278" s="190"/>
      <c r="J278" s="191"/>
      <c r="K278" s="204">
        <f t="shared" si="0"/>
        <v>2.711625766806125E-2</v>
      </c>
    </row>
    <row r="279" spans="1:14" ht="12.75" customHeight="1" x14ac:dyDescent="0.2">
      <c r="A279" s="192"/>
      <c r="B279" s="193" t="s">
        <v>35</v>
      </c>
      <c r="C279" s="178">
        <v>4853.07</v>
      </c>
      <c r="D279" s="178">
        <v>0.19</v>
      </c>
      <c r="E279" s="178">
        <v>0.2</v>
      </c>
      <c r="F279" s="178">
        <v>0.9</v>
      </c>
      <c r="G279" s="178">
        <v>1.62</v>
      </c>
      <c r="H279" s="194">
        <v>2.46</v>
      </c>
      <c r="I279" s="190"/>
      <c r="J279" s="191"/>
      <c r="K279" s="204">
        <f t="shared" si="0"/>
        <v>2.4559084940275255E-2</v>
      </c>
    </row>
    <row r="280" spans="1:14" x14ac:dyDescent="0.2">
      <c r="A280" s="192"/>
      <c r="B280" s="193" t="s">
        <v>36</v>
      </c>
      <c r="C280" s="178">
        <v>4860.83</v>
      </c>
      <c r="D280" s="178">
        <v>0.16</v>
      </c>
      <c r="E280" s="178">
        <v>0.59</v>
      </c>
      <c r="F280" s="178">
        <v>0.81</v>
      </c>
      <c r="G280" s="178">
        <v>1.78</v>
      </c>
      <c r="H280" s="194">
        <v>2.54</v>
      </c>
      <c r="I280" s="190"/>
      <c r="J280" s="191"/>
      <c r="K280" s="204">
        <f t="shared" si="0"/>
        <v>2.5376909332922803E-2</v>
      </c>
    </row>
    <row r="281" spans="1:14" x14ac:dyDescent="0.2">
      <c r="A281" s="195"/>
      <c r="B281" s="193" t="s">
        <v>37</v>
      </c>
      <c r="C281" s="178">
        <v>4881.25</v>
      </c>
      <c r="D281" s="178">
        <v>0.42</v>
      </c>
      <c r="E281" s="178">
        <v>0.77</v>
      </c>
      <c r="F281" s="178">
        <v>1.0900000000000001</v>
      </c>
      <c r="G281" s="178">
        <v>2.21</v>
      </c>
      <c r="H281" s="194">
        <v>2.7</v>
      </c>
      <c r="I281" s="190"/>
      <c r="J281" s="191"/>
      <c r="K281" s="204">
        <f t="shared" si="0"/>
        <v>2.7013208888963858E-2</v>
      </c>
    </row>
    <row r="282" spans="1:14" x14ac:dyDescent="0.2">
      <c r="A282" s="195"/>
      <c r="B282" s="193" t="s">
        <v>38</v>
      </c>
      <c r="C282" s="178">
        <v>4894.92</v>
      </c>
      <c r="D282" s="178">
        <v>0.28000000000000003</v>
      </c>
      <c r="E282" s="178">
        <v>0.86</v>
      </c>
      <c r="F282" s="178">
        <v>1.06</v>
      </c>
      <c r="G282" s="178">
        <v>2.5</v>
      </c>
      <c r="H282" s="194">
        <v>2.8</v>
      </c>
      <c r="I282" s="190"/>
      <c r="J282" s="191"/>
      <c r="K282" s="204">
        <f t="shared" si="0"/>
        <v>2.8037854253563088E-2</v>
      </c>
    </row>
    <row r="283" spans="1:14" x14ac:dyDescent="0.2">
      <c r="A283" s="195"/>
      <c r="B283" s="193" t="s">
        <v>39</v>
      </c>
      <c r="C283" s="178">
        <v>4916.46</v>
      </c>
      <c r="D283" s="178">
        <v>0.44</v>
      </c>
      <c r="E283" s="178">
        <v>1.1399999999999999</v>
      </c>
      <c r="F283" s="178">
        <v>1.74</v>
      </c>
      <c r="G283" s="178">
        <v>2.95</v>
      </c>
      <c r="H283" s="194">
        <v>2.95</v>
      </c>
      <c r="I283" s="190"/>
      <c r="J283" s="191"/>
      <c r="K283" s="204">
        <f t="shared" si="0"/>
        <v>2.9474213204347066E-2</v>
      </c>
    </row>
    <row r="284" spans="1:14" x14ac:dyDescent="0.2">
      <c r="A284" s="196">
        <v>2018</v>
      </c>
      <c r="B284" s="197" t="s">
        <v>28</v>
      </c>
      <c r="C284" s="178">
        <v>4930.72</v>
      </c>
      <c r="D284" s="178">
        <v>0.28999999999999998</v>
      </c>
      <c r="E284" s="178">
        <v>1.01</v>
      </c>
      <c r="F284" s="178">
        <v>1.79</v>
      </c>
      <c r="G284" s="178">
        <v>0.28999999999999998</v>
      </c>
      <c r="H284" s="194">
        <v>2.86</v>
      </c>
      <c r="I284" s="190"/>
      <c r="J284" s="191"/>
      <c r="K284" s="204">
        <f t="shared" si="0"/>
        <v>2.8551164512865324E-2</v>
      </c>
    </row>
    <row r="285" spans="1:14" x14ac:dyDescent="0.2">
      <c r="A285" s="196"/>
      <c r="B285" s="197" t="s">
        <v>29</v>
      </c>
      <c r="C285" s="178">
        <v>4946.5</v>
      </c>
      <c r="D285" s="178">
        <v>0.32</v>
      </c>
      <c r="E285" s="178">
        <v>1.05</v>
      </c>
      <c r="F285" s="178">
        <v>1.93</v>
      </c>
      <c r="G285" s="178">
        <v>0.61</v>
      </c>
      <c r="H285" s="194">
        <v>2.84</v>
      </c>
      <c r="I285" s="190"/>
      <c r="J285" s="191"/>
      <c r="K285" s="204">
        <f t="shared" si="0"/>
        <v>2.8448937245174832E-2</v>
      </c>
    </row>
    <row r="286" spans="1:14" x14ac:dyDescent="0.2">
      <c r="A286" s="196"/>
      <c r="B286" s="197" t="s">
        <v>30</v>
      </c>
      <c r="C286" s="178">
        <v>4950.95</v>
      </c>
      <c r="D286" s="178">
        <v>0.09</v>
      </c>
      <c r="E286" s="178">
        <v>0.7</v>
      </c>
      <c r="F286" s="178">
        <v>1.85</v>
      </c>
      <c r="G286" s="178">
        <v>0.7</v>
      </c>
      <c r="H286" s="194">
        <v>2.68</v>
      </c>
      <c r="I286" s="190"/>
      <c r="J286" s="191"/>
      <c r="K286" s="204">
        <f t="shared" si="0"/>
        <v>2.6808027890635966E-2</v>
      </c>
      <c r="N286" s="97"/>
    </row>
    <row r="287" spans="1:14" x14ac:dyDescent="0.2">
      <c r="A287" s="198"/>
      <c r="B287" s="199" t="s">
        <v>31</v>
      </c>
      <c r="C287" s="178">
        <v>4961.84</v>
      </c>
      <c r="D287" s="178">
        <v>0.22</v>
      </c>
      <c r="E287" s="178">
        <v>0.63</v>
      </c>
      <c r="F287" s="178">
        <v>1.65</v>
      </c>
      <c r="G287" s="178">
        <v>0.92</v>
      </c>
      <c r="H287" s="194">
        <v>2.76</v>
      </c>
      <c r="I287" s="190"/>
      <c r="J287" s="191"/>
      <c r="K287" s="204">
        <f t="shared" si="0"/>
        <v>2.7627970938854052E-2</v>
      </c>
    </row>
    <row r="288" spans="1:14" s="42" customFormat="1" ht="15.75" x14ac:dyDescent="0.25">
      <c r="A288" s="196"/>
      <c r="B288" s="197" t="s">
        <v>32</v>
      </c>
      <c r="C288" s="178">
        <v>4981.6899999999996</v>
      </c>
      <c r="D288" s="178">
        <v>0.4</v>
      </c>
      <c r="E288" s="178">
        <v>0.71</v>
      </c>
      <c r="F288" s="178">
        <v>1.77</v>
      </c>
      <c r="G288" s="178">
        <v>1.33</v>
      </c>
      <c r="H288" s="194">
        <v>2.86</v>
      </c>
      <c r="I288" s="190"/>
      <c r="J288" s="191"/>
      <c r="K288" s="204">
        <f t="shared" si="0"/>
        <v>2.8550133067404948E-2</v>
      </c>
    </row>
    <row r="289" spans="1:16" x14ac:dyDescent="0.2">
      <c r="A289" s="196"/>
      <c r="B289" s="197" t="s">
        <v>33</v>
      </c>
      <c r="C289" s="178">
        <v>5044.46</v>
      </c>
      <c r="D289" s="178">
        <v>1.26</v>
      </c>
      <c r="E289" s="178">
        <v>1.89</v>
      </c>
      <c r="F289" s="178">
        <v>2.6</v>
      </c>
      <c r="G289" s="178">
        <v>2.6</v>
      </c>
      <c r="H289" s="194">
        <v>4.3899999999999997</v>
      </c>
      <c r="I289" s="190"/>
      <c r="J289" s="191"/>
      <c r="K289" s="204">
        <f t="shared" si="0"/>
        <v>4.3911039739087387E-2</v>
      </c>
    </row>
    <row r="290" spans="1:16" x14ac:dyDescent="0.2">
      <c r="A290" s="198"/>
      <c r="B290" s="199" t="s">
        <v>34</v>
      </c>
      <c r="C290" s="178">
        <v>5061.1099999999997</v>
      </c>
      <c r="D290" s="178">
        <v>0.33</v>
      </c>
      <c r="E290" s="178">
        <v>2</v>
      </c>
      <c r="F290" s="178">
        <v>2.64</v>
      </c>
      <c r="G290" s="178">
        <v>2.94</v>
      </c>
      <c r="H290" s="194">
        <v>4.4800000000000004</v>
      </c>
      <c r="I290" s="190"/>
      <c r="J290" s="191"/>
      <c r="K290" s="204">
        <f t="shared" si="0"/>
        <v>4.4848437303230737E-2</v>
      </c>
    </row>
    <row r="291" spans="1:16" x14ac:dyDescent="0.2">
      <c r="A291" s="198"/>
      <c r="B291" s="199" t="s">
        <v>35</v>
      </c>
      <c r="C291" s="178">
        <v>5056.5600000000004</v>
      </c>
      <c r="D291" s="178">
        <v>-0.09</v>
      </c>
      <c r="E291" s="178">
        <v>1.5</v>
      </c>
      <c r="F291" s="178">
        <v>2.23</v>
      </c>
      <c r="G291" s="178">
        <v>2.85</v>
      </c>
      <c r="H291" s="194">
        <v>4.1900000000000004</v>
      </c>
      <c r="I291" s="190"/>
      <c r="J291" s="191"/>
      <c r="K291" s="204">
        <f t="shared" si="0"/>
        <v>4.1930159672125322E-2</v>
      </c>
    </row>
    <row r="292" spans="1:16" x14ac:dyDescent="0.2">
      <c r="A292" s="198"/>
      <c r="B292" s="199" t="s">
        <v>36</v>
      </c>
      <c r="C292" s="178">
        <v>5080.83</v>
      </c>
      <c r="D292" s="178">
        <v>0.48</v>
      </c>
      <c r="E292" s="178">
        <v>0.72</v>
      </c>
      <c r="F292" s="178">
        <v>2.62</v>
      </c>
      <c r="G292" s="178">
        <v>3.34</v>
      </c>
      <c r="H292" s="194">
        <v>4.53</v>
      </c>
      <c r="I292" s="190"/>
      <c r="J292" s="191"/>
      <c r="K292" s="204">
        <f t="shared" si="0"/>
        <v>4.5259760164416463E-2</v>
      </c>
      <c r="N292" s="46" t="s">
        <v>67</v>
      </c>
    </row>
    <row r="293" spans="1:16" x14ac:dyDescent="0.2">
      <c r="A293" s="198"/>
      <c r="B293" s="199" t="s">
        <v>37</v>
      </c>
      <c r="C293" s="178">
        <v>5103.6899999999996</v>
      </c>
      <c r="D293" s="178">
        <v>0.45</v>
      </c>
      <c r="E293" s="178">
        <v>0.84</v>
      </c>
      <c r="F293" s="178">
        <v>2.86</v>
      </c>
      <c r="G293" s="178">
        <v>3.81</v>
      </c>
      <c r="H293" s="194">
        <v>4.5599999999999996</v>
      </c>
      <c r="I293" s="190"/>
      <c r="J293" s="191"/>
      <c r="K293" s="204">
        <f t="shared" si="0"/>
        <v>4.5570294494237995E-2</v>
      </c>
      <c r="N293" s="46" t="s">
        <v>66</v>
      </c>
      <c r="O293" s="46" t="s">
        <v>68</v>
      </c>
    </row>
    <row r="294" spans="1:16" x14ac:dyDescent="0.2">
      <c r="A294" s="198"/>
      <c r="B294" s="199" t="s">
        <v>38</v>
      </c>
      <c r="C294" s="178">
        <v>5092.97</v>
      </c>
      <c r="D294" s="178">
        <v>-0.21</v>
      </c>
      <c r="E294" s="178">
        <v>0.72</v>
      </c>
      <c r="F294" s="178">
        <v>2.23</v>
      </c>
      <c r="G294" s="178">
        <v>3.59</v>
      </c>
      <c r="H294" s="194">
        <v>4.05</v>
      </c>
      <c r="I294" s="190"/>
      <c r="J294" s="191"/>
      <c r="K294" s="204">
        <f t="shared" si="0"/>
        <v>4.0460313958144312E-2</v>
      </c>
      <c r="M294" s="46">
        <v>1998</v>
      </c>
      <c r="N294" s="46">
        <v>2927.58</v>
      </c>
      <c r="O294" s="88">
        <f>C48</f>
        <v>1467.01</v>
      </c>
    </row>
    <row r="295" spans="1:16" ht="12" thickBot="1" x14ac:dyDescent="0.25">
      <c r="A295" s="200"/>
      <c r="B295" s="201" t="s">
        <v>39</v>
      </c>
      <c r="C295" s="202">
        <v>5100.6099999999997</v>
      </c>
      <c r="D295" s="202">
        <v>0.15</v>
      </c>
      <c r="E295" s="202">
        <v>0.39</v>
      </c>
      <c r="F295" s="202">
        <v>1.1100000000000001</v>
      </c>
      <c r="G295" s="202">
        <v>3.75</v>
      </c>
      <c r="H295" s="203">
        <v>3.75</v>
      </c>
      <c r="I295" s="190"/>
      <c r="J295" s="191"/>
      <c r="K295" s="204">
        <f t="shared" si="0"/>
        <v>3.7455811701915476E-2</v>
      </c>
      <c r="M295" s="46">
        <v>2018</v>
      </c>
      <c r="N295" s="46">
        <v>11830.94</v>
      </c>
      <c r="O295" s="88">
        <f>C288</f>
        <v>4981.6899999999996</v>
      </c>
    </row>
    <row r="296" spans="1:16" ht="12" thickTop="1" x14ac:dyDescent="0.2">
      <c r="A296" s="261">
        <v>2019</v>
      </c>
      <c r="B296" s="256" t="s">
        <v>28</v>
      </c>
      <c r="C296" s="258">
        <v>5116.93</v>
      </c>
      <c r="D296" s="258">
        <v>0.32</v>
      </c>
      <c r="E296" s="258">
        <v>0.26</v>
      </c>
      <c r="F296" s="258">
        <v>1.1000000000000001</v>
      </c>
      <c r="G296" s="258">
        <v>0.32</v>
      </c>
      <c r="H296" s="259">
        <v>3.78</v>
      </c>
      <c r="I296" s="190"/>
      <c r="J296" s="191"/>
      <c r="K296" s="204">
        <f>(C296/C284)-1</f>
        <v>3.7765275659538577E-2</v>
      </c>
      <c r="N296" s="46">
        <f>N295/N294</f>
        <v>4.0412012652088078</v>
      </c>
      <c r="O296" s="46">
        <f>O295/O294</f>
        <v>3.3958118894895057</v>
      </c>
      <c r="P296" s="46">
        <f>N296/O296</f>
        <v>1.1900545132422879</v>
      </c>
    </row>
    <row r="297" spans="1:16" x14ac:dyDescent="0.2">
      <c r="A297" s="261"/>
      <c r="B297" s="256" t="s">
        <v>29</v>
      </c>
      <c r="C297" s="258">
        <v>5138.93</v>
      </c>
      <c r="D297" s="258">
        <v>0.43</v>
      </c>
      <c r="E297" s="258">
        <v>0.9</v>
      </c>
      <c r="F297" s="258">
        <v>1.63</v>
      </c>
      <c r="G297" s="258">
        <v>0.75</v>
      </c>
      <c r="H297" s="259">
        <v>3.89</v>
      </c>
      <c r="I297" s="190"/>
      <c r="J297" s="191"/>
      <c r="K297" s="204">
        <f t="shared" ref="K297:K298" si="1">(C297/C285)-1</f>
        <v>3.890225411907422E-2</v>
      </c>
    </row>
    <row r="298" spans="1:16" x14ac:dyDescent="0.2">
      <c r="A298" s="253"/>
      <c r="B298" s="260" t="s">
        <v>30</v>
      </c>
      <c r="C298" s="258">
        <v>5177.47</v>
      </c>
      <c r="D298" s="258">
        <v>0.75</v>
      </c>
      <c r="E298" s="258">
        <v>1.51</v>
      </c>
      <c r="F298" s="258">
        <v>1.9</v>
      </c>
      <c r="G298" s="258">
        <v>1.51</v>
      </c>
      <c r="H298" s="259">
        <v>4.58</v>
      </c>
      <c r="I298" s="190"/>
      <c r="J298" s="191"/>
      <c r="K298" s="204">
        <f t="shared" si="1"/>
        <v>4.5752835314434748E-2</v>
      </c>
    </row>
    <row r="299" spans="1:16" x14ac:dyDescent="0.2">
      <c r="A299" s="253"/>
      <c r="B299" s="260" t="s">
        <v>31</v>
      </c>
      <c r="C299" s="258">
        <v>5206.9799999999996</v>
      </c>
      <c r="D299" s="258">
        <v>0.56999999999999995</v>
      </c>
      <c r="E299" s="258">
        <v>1.76</v>
      </c>
      <c r="F299" s="258">
        <v>2.02</v>
      </c>
      <c r="G299" s="258">
        <v>2.09</v>
      </c>
      <c r="H299" s="259">
        <v>4.9400000000000004</v>
      </c>
      <c r="I299" s="190"/>
      <c r="J299" s="191"/>
      <c r="K299" s="204"/>
    </row>
    <row r="300" spans="1:16" x14ac:dyDescent="0.2">
      <c r="A300" s="253"/>
      <c r="B300" s="260" t="s">
        <v>32</v>
      </c>
      <c r="C300" s="258">
        <v>5213.75</v>
      </c>
      <c r="D300" s="258">
        <v>0.13</v>
      </c>
      <c r="E300" s="258">
        <v>1.46</v>
      </c>
      <c r="F300" s="258">
        <v>2.37</v>
      </c>
      <c r="G300" s="258">
        <v>2.2200000000000002</v>
      </c>
      <c r="H300" s="258">
        <v>4.66</v>
      </c>
      <c r="I300" s="190"/>
      <c r="J300" s="191"/>
      <c r="K300" s="204"/>
    </row>
    <row r="301" spans="1:16" x14ac:dyDescent="0.2">
      <c r="A301" s="253"/>
      <c r="B301" s="260" t="s">
        <v>33</v>
      </c>
      <c r="C301" s="258">
        <v>5214.2700000000004</v>
      </c>
      <c r="D301" s="258">
        <v>0.01</v>
      </c>
      <c r="E301" s="258">
        <v>0.71</v>
      </c>
      <c r="F301" s="258">
        <v>2.23</v>
      </c>
      <c r="G301" s="258">
        <v>2.23</v>
      </c>
      <c r="H301" s="258">
        <v>3.37</v>
      </c>
      <c r="I301" s="190"/>
      <c r="J301" s="191"/>
      <c r="K301" s="204"/>
    </row>
    <row r="302" spans="1:16" x14ac:dyDescent="0.2">
      <c r="A302" s="253"/>
      <c r="B302" s="260" t="s">
        <v>34</v>
      </c>
      <c r="C302" s="258">
        <v>5224.18</v>
      </c>
      <c r="D302" s="258">
        <v>0.19</v>
      </c>
      <c r="E302" s="258">
        <v>0.33</v>
      </c>
      <c r="F302" s="258">
        <v>2.1</v>
      </c>
      <c r="G302" s="258">
        <v>2.42</v>
      </c>
      <c r="H302" s="258">
        <v>3.22</v>
      </c>
      <c r="I302" s="190"/>
      <c r="J302" s="191"/>
      <c r="K302" s="204"/>
    </row>
    <row r="303" spans="1:16" x14ac:dyDescent="0.2">
      <c r="A303" s="253"/>
      <c r="B303" s="260" t="s">
        <v>35</v>
      </c>
      <c r="C303" s="258">
        <v>5229.93</v>
      </c>
      <c r="D303" s="258">
        <v>0.11</v>
      </c>
      <c r="E303" s="258">
        <v>0.31</v>
      </c>
      <c r="F303" s="258">
        <v>1.77</v>
      </c>
      <c r="G303" s="258">
        <v>2.54</v>
      </c>
      <c r="H303" s="258">
        <v>3.43</v>
      </c>
      <c r="I303" s="190"/>
      <c r="J303" s="191"/>
      <c r="K303" s="204"/>
    </row>
    <row r="304" spans="1:16" x14ac:dyDescent="0.2">
      <c r="A304" s="253"/>
      <c r="B304" s="260" t="s">
        <v>36</v>
      </c>
      <c r="C304" s="258">
        <v>5227.84</v>
      </c>
      <c r="D304" s="258">
        <v>-0.04</v>
      </c>
      <c r="E304" s="258">
        <v>0.26</v>
      </c>
      <c r="F304" s="258">
        <v>0.97</v>
      </c>
      <c r="G304" s="258">
        <v>2.4900000000000002</v>
      </c>
      <c r="H304" s="258">
        <v>2.89</v>
      </c>
      <c r="I304" s="190"/>
      <c r="J304" s="191"/>
      <c r="K304" s="204"/>
    </row>
    <row r="305" spans="1:11" x14ac:dyDescent="0.2">
      <c r="A305" s="253"/>
      <c r="B305" s="260" t="s">
        <v>37</v>
      </c>
      <c r="C305" s="258">
        <v>5233.07</v>
      </c>
      <c r="D305" s="258">
        <v>0.1</v>
      </c>
      <c r="E305" s="258">
        <v>0.17</v>
      </c>
      <c r="F305" s="258">
        <v>0.5</v>
      </c>
      <c r="G305" s="258">
        <v>2.6</v>
      </c>
      <c r="H305" s="258">
        <v>2.54</v>
      </c>
      <c r="I305" s="190"/>
      <c r="J305" s="191"/>
      <c r="K305" s="204"/>
    </row>
    <row r="306" spans="1:11" x14ac:dyDescent="0.2">
      <c r="A306" s="253"/>
      <c r="B306" s="260" t="s">
        <v>38</v>
      </c>
      <c r="C306" s="258">
        <v>5259.76</v>
      </c>
      <c r="D306" s="258">
        <v>0.51</v>
      </c>
      <c r="E306" s="258">
        <v>0.56999999999999995</v>
      </c>
      <c r="F306" s="258">
        <v>0.88</v>
      </c>
      <c r="G306" s="258">
        <v>3.12</v>
      </c>
      <c r="H306" s="258">
        <v>3.27</v>
      </c>
      <c r="I306" s="190"/>
      <c r="J306" s="191"/>
      <c r="K306" s="204"/>
    </row>
    <row r="307" spans="1:11" x14ac:dyDescent="0.2">
      <c r="A307" s="253"/>
      <c r="B307" s="260" t="s">
        <v>39</v>
      </c>
      <c r="C307" s="258">
        <v>5320.25</v>
      </c>
      <c r="D307" s="258">
        <v>1.1499999999999999</v>
      </c>
      <c r="E307" s="258">
        <v>1.77</v>
      </c>
      <c r="F307" s="258">
        <v>2.0299999999999998</v>
      </c>
      <c r="G307" s="258">
        <v>4.3099999999999996</v>
      </c>
      <c r="H307" s="258">
        <v>4.3099999999999996</v>
      </c>
      <c r="I307" s="190"/>
      <c r="J307" s="191"/>
      <c r="K307" s="204"/>
    </row>
    <row r="308" spans="1:11" x14ac:dyDescent="0.2">
      <c r="A308" s="253"/>
      <c r="B308" s="260"/>
      <c r="C308" s="258"/>
      <c r="D308" s="258"/>
      <c r="E308" s="258"/>
      <c r="F308" s="258"/>
      <c r="G308" s="258"/>
      <c r="H308" s="258"/>
      <c r="I308" s="190"/>
      <c r="J308" s="191"/>
      <c r="K308" s="204"/>
    </row>
    <row r="309" spans="1:11" x14ac:dyDescent="0.2">
      <c r="A309" s="261">
        <v>2020</v>
      </c>
      <c r="B309" s="256" t="s">
        <v>28</v>
      </c>
      <c r="C309" s="258">
        <v>5331.42</v>
      </c>
      <c r="D309" s="258">
        <v>0.21</v>
      </c>
      <c r="E309" s="258">
        <v>1.88</v>
      </c>
      <c r="F309" s="258">
        <v>2.0499999999999998</v>
      </c>
      <c r="G309" s="258">
        <v>0.21</v>
      </c>
      <c r="H309" s="258">
        <v>4.1900000000000004</v>
      </c>
      <c r="I309" s="190"/>
      <c r="J309" s="191"/>
      <c r="K309" s="191"/>
    </row>
    <row r="310" spans="1:11" x14ac:dyDescent="0.2">
      <c r="A310" s="253"/>
      <c r="B310" s="260" t="s">
        <v>29</v>
      </c>
      <c r="C310" s="258">
        <v>5344.75</v>
      </c>
      <c r="D310" s="258">
        <v>0.25</v>
      </c>
      <c r="E310" s="258">
        <v>1.62</v>
      </c>
      <c r="F310" s="258">
        <v>2.2000000000000002</v>
      </c>
      <c r="G310" s="258">
        <v>0.46</v>
      </c>
      <c r="H310" s="258">
        <v>4.01</v>
      </c>
      <c r="I310" s="190"/>
      <c r="J310" s="191"/>
      <c r="K310" s="191"/>
    </row>
    <row r="311" spans="1:11" x14ac:dyDescent="0.2">
      <c r="A311" s="253"/>
      <c r="B311" s="260" t="s">
        <v>30</v>
      </c>
      <c r="C311" s="258">
        <v>5348.49</v>
      </c>
      <c r="D311" s="258">
        <v>7.0000000000000007E-2</v>
      </c>
      <c r="E311" s="258">
        <v>0.53</v>
      </c>
      <c r="F311" s="258">
        <v>2.31</v>
      </c>
      <c r="G311" s="258">
        <v>0.53</v>
      </c>
      <c r="H311" s="258">
        <v>3.3</v>
      </c>
      <c r="I311" s="190"/>
      <c r="J311" s="191"/>
      <c r="K311" s="191"/>
    </row>
    <row r="312" spans="1:11" x14ac:dyDescent="0.2">
      <c r="A312" s="253"/>
      <c r="B312" s="260" t="s">
        <v>31</v>
      </c>
      <c r="C312" s="258">
        <v>5331.91</v>
      </c>
      <c r="D312" s="258">
        <v>-0.31</v>
      </c>
      <c r="E312" s="258">
        <v>0.01</v>
      </c>
      <c r="F312" s="258">
        <v>1.89</v>
      </c>
      <c r="G312" s="258">
        <v>0.22</v>
      </c>
      <c r="H312" s="258">
        <v>2.4</v>
      </c>
      <c r="I312" s="190"/>
      <c r="J312" s="191"/>
      <c r="K312" s="191"/>
    </row>
    <row r="313" spans="1:11" ht="12" thickBot="1" x14ac:dyDescent="0.25">
      <c r="A313" s="262"/>
      <c r="B313" s="263"/>
      <c r="C313" s="264"/>
      <c r="D313" s="264"/>
      <c r="E313" s="264"/>
      <c r="F313" s="264"/>
      <c r="G313" s="264"/>
      <c r="H313" s="265"/>
    </row>
    <row r="314" spans="1:11" ht="13.5" thickTop="1" x14ac:dyDescent="0.2">
      <c r="A314" s="254" t="s">
        <v>40</v>
      </c>
      <c r="B314" s="251"/>
      <c r="C314" s="251"/>
      <c r="D314" s="251"/>
      <c r="E314" s="251"/>
      <c r="F314" s="251"/>
      <c r="G314" s="251"/>
      <c r="H314" s="251"/>
    </row>
    <row r="315" spans="1:11" x14ac:dyDescent="0.2">
      <c r="A315" s="252" t="s">
        <v>41</v>
      </c>
      <c r="B315" s="252"/>
      <c r="C315" s="257"/>
      <c r="D315" s="252"/>
      <c r="E315" s="257"/>
      <c r="F315" s="252"/>
      <c r="G315" s="252"/>
      <c r="H315" s="266"/>
    </row>
  </sheetData>
  <mergeCells count="2">
    <mergeCell ref="A1:G1"/>
    <mergeCell ref="D4:H4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487"/>
  <sheetViews>
    <sheetView topLeftCell="A341" workbookViewId="0">
      <selection activeCell="J363" sqref="J363"/>
    </sheetView>
  </sheetViews>
  <sheetFormatPr defaultRowHeight="12.75" x14ac:dyDescent="0.2"/>
  <cols>
    <col min="1" max="1" width="8" style="12" customWidth="1"/>
    <col min="2" max="2" width="12.28515625" style="12" bestFit="1" customWidth="1"/>
    <col min="3" max="3" width="11.28515625" style="12" bestFit="1" customWidth="1"/>
    <col min="4" max="4" width="7.28515625" style="12" bestFit="1" customWidth="1"/>
    <col min="5" max="5" width="10.28515625" style="12" bestFit="1" customWidth="1"/>
    <col min="6" max="6" width="11.28515625" style="12" bestFit="1" customWidth="1"/>
    <col min="7" max="7" width="12.28515625" style="12" bestFit="1" customWidth="1"/>
    <col min="8" max="10" width="9.140625" style="12" customWidth="1"/>
    <col min="11" max="11" width="12.85546875" style="12" bestFit="1" customWidth="1"/>
    <col min="12" max="12" width="14.85546875" style="12" bestFit="1" customWidth="1"/>
    <col min="13" max="13" width="16" style="12" bestFit="1" customWidth="1"/>
    <col min="14" max="14" width="10.28515625" style="12" bestFit="1" customWidth="1"/>
    <col min="15" max="15" width="13.85546875" style="12" bestFit="1" customWidth="1"/>
    <col min="16" max="16" width="9.140625" style="12" customWidth="1"/>
    <col min="17" max="16384" width="9.140625" style="12"/>
  </cols>
  <sheetData>
    <row r="1" spans="1:30" s="3" customFormat="1" ht="18" x14ac:dyDescent="0.25">
      <c r="A1" s="1" t="s">
        <v>0</v>
      </c>
      <c r="B1" s="2"/>
      <c r="C1" s="2"/>
      <c r="D1" s="2"/>
    </row>
    <row r="2" spans="1:30" s="5" customFormat="1" ht="15.75" x14ac:dyDescent="0.2">
      <c r="A2" s="4" t="s">
        <v>1</v>
      </c>
    </row>
    <row r="3" spans="1:30" s="3" customFormat="1" ht="15" x14ac:dyDescent="0.2">
      <c r="A3" s="6" t="s">
        <v>2</v>
      </c>
      <c r="B3" s="7"/>
      <c r="C3" s="7"/>
      <c r="D3" s="7"/>
      <c r="E3" s="7"/>
      <c r="F3" s="7"/>
    </row>
    <row r="4" spans="1:30" s="3" customFormat="1" ht="14.25" x14ac:dyDescent="0.2">
      <c r="A4" s="8" t="s">
        <v>3</v>
      </c>
    </row>
    <row r="5" spans="1:30" s="10" customFormat="1" x14ac:dyDescent="0.2">
      <c r="A5" s="9"/>
    </row>
    <row r="6" spans="1:30" x14ac:dyDescent="0.2">
      <c r="A6" s="11" t="s">
        <v>4</v>
      </c>
    </row>
    <row r="7" spans="1:30" x14ac:dyDescent="0.2">
      <c r="A7" s="13" t="s">
        <v>5</v>
      </c>
    </row>
    <row r="8" spans="1:30" x14ac:dyDescent="0.2">
      <c r="A8" s="13"/>
    </row>
    <row r="9" spans="1:30" s="13" customFormat="1" ht="12.75" customHeight="1" x14ac:dyDescent="0.15">
      <c r="A9" s="14" t="s">
        <v>6</v>
      </c>
      <c r="D9" s="226" t="s">
        <v>7</v>
      </c>
      <c r="E9" s="226"/>
      <c r="F9" s="226"/>
      <c r="G9" s="226"/>
    </row>
    <row r="10" spans="1:30" ht="14.25" x14ac:dyDescent="0.2">
      <c r="A10" s="227" t="s">
        <v>8</v>
      </c>
      <c r="B10" s="228" t="s">
        <v>9</v>
      </c>
      <c r="C10" s="228"/>
      <c r="D10" s="228"/>
      <c r="E10" s="228"/>
      <c r="F10" s="228"/>
      <c r="G10" s="228"/>
    </row>
    <row r="11" spans="1:30" s="16" customFormat="1" ht="18" customHeight="1" x14ac:dyDescent="0.2">
      <c r="A11" s="227"/>
      <c r="B11" s="15" t="s">
        <v>10</v>
      </c>
      <c r="C11" s="15" t="s">
        <v>11</v>
      </c>
      <c r="D11" s="15" t="s">
        <v>12</v>
      </c>
      <c r="E11" s="15" t="s">
        <v>13</v>
      </c>
      <c r="F11" s="15" t="s">
        <v>14</v>
      </c>
      <c r="G11" s="15" t="s">
        <v>15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</row>
    <row r="12" spans="1:30" s="20" customFormat="1" ht="14.25" x14ac:dyDescent="0.2">
      <c r="A12" s="17" t="s">
        <v>16</v>
      </c>
      <c r="B12" s="18">
        <v>12829.271043016861</v>
      </c>
      <c r="C12" s="18">
        <v>409.99271810226185</v>
      </c>
      <c r="D12" s="18">
        <v>0.31450204503202633</v>
      </c>
      <c r="E12" s="18">
        <v>27.886892628202851</v>
      </c>
      <c r="F12" s="18">
        <v>248.65607476343874</v>
      </c>
      <c r="G12" s="19">
        <v>13516.121230555797</v>
      </c>
      <c r="I12" s="21"/>
      <c r="J12" s="21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</row>
    <row r="13" spans="1:30" s="20" customFormat="1" ht="10.5" x14ac:dyDescent="0.15">
      <c r="A13" s="22">
        <v>34335</v>
      </c>
      <c r="B13" s="23">
        <v>943.28563106663921</v>
      </c>
      <c r="C13" s="23">
        <v>230.02125625651726</v>
      </c>
      <c r="D13" s="23">
        <v>4.5659531953190446E-2</v>
      </c>
      <c r="E13" s="23">
        <v>1.4004346330214152</v>
      </c>
      <c r="F13" s="23">
        <v>12.639622784832751</v>
      </c>
      <c r="G13" s="24">
        <v>1187.3926042729636</v>
      </c>
      <c r="I13" s="21"/>
      <c r="J13" s="21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</row>
    <row r="14" spans="1:30" s="20" customFormat="1" ht="10.5" x14ac:dyDescent="0.15">
      <c r="A14" s="22">
        <v>34366</v>
      </c>
      <c r="B14" s="23">
        <v>736.84659719188301</v>
      </c>
      <c r="C14" s="23">
        <v>66.668695936851464</v>
      </c>
      <c r="D14" s="23">
        <v>4.8944105014529921E-2</v>
      </c>
      <c r="E14" s="23">
        <v>0.97373913024297809</v>
      </c>
      <c r="F14" s="23">
        <v>12.779479934400694</v>
      </c>
      <c r="G14" s="24">
        <v>817.3174562983927</v>
      </c>
      <c r="I14" s="21"/>
      <c r="J14" s="21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</row>
    <row r="15" spans="1:30" s="20" customFormat="1" ht="10.5" x14ac:dyDescent="0.15">
      <c r="A15" s="22">
        <v>34394</v>
      </c>
      <c r="B15" s="23">
        <v>999.19202168091124</v>
      </c>
      <c r="C15" s="23">
        <v>18.887036455538265</v>
      </c>
      <c r="D15" s="23">
        <v>2.9043294460297901E-2</v>
      </c>
      <c r="E15" s="23">
        <v>1.8439303673502749</v>
      </c>
      <c r="F15" s="23">
        <v>16.18624978754541</v>
      </c>
      <c r="G15" s="24">
        <v>1036.1382815858053</v>
      </c>
      <c r="I15" s="21"/>
      <c r="J15" s="21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</row>
    <row r="16" spans="1:30" s="20" customFormat="1" ht="10.5" x14ac:dyDescent="0.15">
      <c r="A16" s="22">
        <v>34425</v>
      </c>
      <c r="B16" s="23">
        <v>930.32392355721288</v>
      </c>
      <c r="C16" s="23">
        <v>13.614659260257847</v>
      </c>
      <c r="D16" s="23">
        <v>2.2430756461616633E-2</v>
      </c>
      <c r="E16" s="23">
        <v>1.6660411205948127</v>
      </c>
      <c r="F16" s="23">
        <v>14.510899080397218</v>
      </c>
      <c r="G16" s="24">
        <v>960.13795377492443</v>
      </c>
      <c r="I16" s="21"/>
      <c r="J16" s="21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</row>
    <row r="17" spans="1:30" s="20" customFormat="1" ht="10.5" x14ac:dyDescent="0.15">
      <c r="A17" s="22">
        <v>34455</v>
      </c>
      <c r="B17" s="23">
        <v>891.34704858094995</v>
      </c>
      <c r="C17" s="23">
        <v>13.125457840820753</v>
      </c>
      <c r="D17" s="23">
        <v>2.3206574555737828E-2</v>
      </c>
      <c r="E17" s="23">
        <v>1.8005812618735322</v>
      </c>
      <c r="F17" s="23">
        <v>16.828432735918785</v>
      </c>
      <c r="G17" s="24">
        <v>923.12472699411876</v>
      </c>
      <c r="I17" s="21"/>
      <c r="J17" s="21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</row>
    <row r="18" spans="1:30" s="20" customFormat="1" ht="10.5" x14ac:dyDescent="0.15">
      <c r="A18" s="22">
        <v>34486</v>
      </c>
      <c r="B18" s="23">
        <v>1007.8923508092645</v>
      </c>
      <c r="C18" s="23">
        <v>12.204017352276237</v>
      </c>
      <c r="D18" s="23">
        <v>1.5859782586653576E-2</v>
      </c>
      <c r="E18" s="23">
        <v>1.9046091151198385</v>
      </c>
      <c r="F18" s="23">
        <v>16.728476440343872</v>
      </c>
      <c r="G18" s="24">
        <v>1038.745313499591</v>
      </c>
      <c r="I18" s="21"/>
      <c r="J18" s="21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</row>
    <row r="19" spans="1:30" s="20" customFormat="1" ht="10.5" x14ac:dyDescent="0.15">
      <c r="A19" s="22">
        <v>34516</v>
      </c>
      <c r="B19" s="23">
        <v>954.25451160000011</v>
      </c>
      <c r="C19" s="23">
        <v>10.108354</v>
      </c>
      <c r="D19" s="23">
        <v>1.3351999999999999E-2</v>
      </c>
      <c r="E19" s="23">
        <v>1.6624209999999999</v>
      </c>
      <c r="F19" s="23">
        <v>18.566531000000001</v>
      </c>
      <c r="G19" s="24">
        <v>984.60516960000018</v>
      </c>
      <c r="I19" s="21"/>
      <c r="J19" s="21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</row>
    <row r="20" spans="1:30" s="20" customFormat="1" ht="10.5" x14ac:dyDescent="0.15">
      <c r="A20" s="22">
        <v>34547</v>
      </c>
      <c r="B20" s="23">
        <v>1123.62870957</v>
      </c>
      <c r="C20" s="23">
        <v>13.722643</v>
      </c>
      <c r="D20" s="23">
        <v>2.9966E-2</v>
      </c>
      <c r="E20" s="23">
        <v>2.5064850000000001</v>
      </c>
      <c r="F20" s="23">
        <v>28.141763000000001</v>
      </c>
      <c r="G20" s="24">
        <v>1168.0295665700003</v>
      </c>
      <c r="I20" s="21"/>
      <c r="J20" s="21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</row>
    <row r="21" spans="1:30" s="20" customFormat="1" ht="10.5" x14ac:dyDescent="0.15">
      <c r="A21" s="22">
        <v>34578</v>
      </c>
      <c r="B21" s="23">
        <v>1194.7492445599999</v>
      </c>
      <c r="C21" s="23">
        <v>11.369478000000001</v>
      </c>
      <c r="D21" s="23">
        <v>2.6485999999999999E-2</v>
      </c>
      <c r="E21" s="23">
        <v>2.6660140000000001</v>
      </c>
      <c r="F21" s="23">
        <v>27.449062000000001</v>
      </c>
      <c r="G21" s="24">
        <v>1236.2602845599997</v>
      </c>
      <c r="I21" s="21"/>
      <c r="J21" s="21"/>
      <c r="K21" s="25"/>
      <c r="L21" s="13"/>
      <c r="M21" s="13"/>
      <c r="N21" s="13"/>
      <c r="O21" s="13"/>
      <c r="P21" s="13"/>
      <c r="R21" s="25"/>
    </row>
    <row r="22" spans="1:30" s="20" customFormat="1" ht="10.5" x14ac:dyDescent="0.15">
      <c r="A22" s="22">
        <v>34608</v>
      </c>
      <c r="B22" s="23">
        <v>1297.7528532700001</v>
      </c>
      <c r="C22" s="23">
        <v>7.8758090000000003</v>
      </c>
      <c r="D22" s="23">
        <v>3.6583999999999998E-2</v>
      </c>
      <c r="E22" s="23">
        <v>3.210906</v>
      </c>
      <c r="F22" s="23">
        <v>25.030531</v>
      </c>
      <c r="G22" s="24">
        <v>1333.90668327</v>
      </c>
      <c r="I22" s="21"/>
      <c r="J22" s="21"/>
      <c r="K22" s="25"/>
      <c r="L22" s="13"/>
      <c r="M22" s="13"/>
      <c r="N22" s="13"/>
      <c r="O22" s="13"/>
      <c r="P22" s="13"/>
      <c r="R22" s="25"/>
    </row>
    <row r="23" spans="1:30" s="20" customFormat="1" ht="10.5" x14ac:dyDescent="0.15">
      <c r="A23" s="22">
        <v>34639</v>
      </c>
      <c r="B23" s="23">
        <v>1273.25488483</v>
      </c>
      <c r="C23" s="23">
        <v>6.8387010000000004</v>
      </c>
      <c r="D23" s="23">
        <v>1.0099E-2</v>
      </c>
      <c r="E23" s="23">
        <v>2.8256060000000001</v>
      </c>
      <c r="F23" s="23">
        <v>26.631103</v>
      </c>
      <c r="G23" s="24">
        <v>1309.5603938300001</v>
      </c>
      <c r="I23" s="21"/>
      <c r="J23" s="21"/>
      <c r="K23" s="25"/>
      <c r="L23" s="13"/>
      <c r="M23" s="13"/>
      <c r="N23" s="13"/>
      <c r="O23" s="13"/>
      <c r="P23" s="13"/>
      <c r="R23" s="25"/>
    </row>
    <row r="24" spans="1:30" s="20" customFormat="1" ht="10.5" x14ac:dyDescent="0.15">
      <c r="A24" s="26" t="s">
        <v>17</v>
      </c>
      <c r="B24" s="27">
        <v>1476.7432663</v>
      </c>
      <c r="C24" s="27">
        <v>5.55661</v>
      </c>
      <c r="D24" s="27">
        <v>1.2871E-2</v>
      </c>
      <c r="E24" s="27">
        <v>5.4261249999999999</v>
      </c>
      <c r="F24" s="27">
        <v>33.163924000000002</v>
      </c>
      <c r="G24" s="28">
        <v>1520.9027962999999</v>
      </c>
      <c r="I24" s="21"/>
      <c r="J24" s="21"/>
      <c r="K24" s="25"/>
      <c r="L24" s="13"/>
      <c r="M24" s="13"/>
      <c r="N24" s="13"/>
      <c r="O24" s="13"/>
      <c r="P24" s="13"/>
      <c r="R24" s="25"/>
    </row>
    <row r="25" spans="1:30" s="20" customFormat="1" ht="10.5" x14ac:dyDescent="0.15">
      <c r="A25" s="17">
        <v>1995</v>
      </c>
      <c r="B25" s="18">
        <v>18163.788065109999</v>
      </c>
      <c r="C25" s="18">
        <v>1211.49786621</v>
      </c>
      <c r="D25" s="18">
        <v>0.18326058999999997</v>
      </c>
      <c r="E25" s="18">
        <v>53.778891899999998</v>
      </c>
      <c r="F25" s="18">
        <v>491.92805277999997</v>
      </c>
      <c r="G25" s="19">
        <v>19921.176136590002</v>
      </c>
      <c r="I25" s="21"/>
      <c r="J25" s="21"/>
      <c r="K25" s="25"/>
      <c r="L25" s="13"/>
      <c r="M25" s="13"/>
      <c r="N25" s="13"/>
      <c r="O25" s="13"/>
      <c r="P25" s="13"/>
      <c r="R25" s="25"/>
    </row>
    <row r="26" spans="1:30" s="13" customFormat="1" ht="10.5" x14ac:dyDescent="0.15">
      <c r="A26" s="22">
        <v>34700</v>
      </c>
      <c r="B26" s="23">
        <v>1433.1773935999997</v>
      </c>
      <c r="C26" s="29">
        <v>612.51375199999995</v>
      </c>
      <c r="D26" s="29">
        <v>9.0530000000000003E-3</v>
      </c>
      <c r="E26" s="29">
        <v>2.6438380000000001</v>
      </c>
      <c r="F26" s="29">
        <v>25.102421</v>
      </c>
      <c r="G26" s="24">
        <v>2073.4464576</v>
      </c>
      <c r="I26" s="21"/>
      <c r="J26" s="21"/>
    </row>
    <row r="27" spans="1:30" s="13" customFormat="1" ht="10.5" x14ac:dyDescent="0.15">
      <c r="A27" s="22">
        <v>34731</v>
      </c>
      <c r="B27" s="23">
        <v>1167.7931034600001</v>
      </c>
      <c r="C27" s="29">
        <v>229.07271900999999</v>
      </c>
      <c r="D27" s="29">
        <v>9.1604500000000005E-3</v>
      </c>
      <c r="E27" s="29">
        <v>2.1057314900000002</v>
      </c>
      <c r="F27" s="29">
        <v>25.532433010000002</v>
      </c>
      <c r="G27" s="24">
        <v>1424.51314742</v>
      </c>
      <c r="I27" s="21"/>
      <c r="J27" s="21"/>
    </row>
    <row r="28" spans="1:30" s="13" customFormat="1" ht="10.5" x14ac:dyDescent="0.15">
      <c r="A28" s="22">
        <v>34759</v>
      </c>
      <c r="B28" s="23">
        <v>1592.8356804300001</v>
      </c>
      <c r="C28" s="29">
        <v>88.278897870000009</v>
      </c>
      <c r="D28" s="29">
        <v>1.0154430000000001E-2</v>
      </c>
      <c r="E28" s="29">
        <v>3.6666674700000002</v>
      </c>
      <c r="F28" s="29">
        <v>35.391919479999999</v>
      </c>
      <c r="G28" s="24">
        <v>1720.1833196800003</v>
      </c>
      <c r="I28" s="21"/>
      <c r="J28" s="21"/>
    </row>
    <row r="29" spans="1:30" s="13" customFormat="1" ht="10.5" x14ac:dyDescent="0.15">
      <c r="A29" s="22">
        <v>34790</v>
      </c>
      <c r="B29" s="23">
        <v>1557.3376367800001</v>
      </c>
      <c r="C29" s="29">
        <v>40.435214560000006</v>
      </c>
      <c r="D29" s="29">
        <v>1.7227470000000002E-2</v>
      </c>
      <c r="E29" s="29">
        <v>3.8069227400000001</v>
      </c>
      <c r="F29" s="29">
        <v>29.497730260000001</v>
      </c>
      <c r="G29" s="24">
        <v>1631.0947318100002</v>
      </c>
      <c r="I29" s="21"/>
      <c r="J29" s="21"/>
    </row>
    <row r="30" spans="1:30" s="13" customFormat="1" ht="10.5" x14ac:dyDescent="0.15">
      <c r="A30" s="22">
        <v>34820</v>
      </c>
      <c r="B30" s="23">
        <v>1503.9263559600001</v>
      </c>
      <c r="C30" s="29">
        <v>39.652321909999998</v>
      </c>
      <c r="D30" s="29">
        <v>4.069826E-2</v>
      </c>
      <c r="E30" s="29">
        <v>4.5556167599999995</v>
      </c>
      <c r="F30" s="29">
        <v>43.280299399999997</v>
      </c>
      <c r="G30" s="24">
        <v>1591.4552922900002</v>
      </c>
      <c r="I30" s="21"/>
      <c r="J30" s="21"/>
    </row>
    <row r="31" spans="1:30" s="13" customFormat="1" ht="10.5" x14ac:dyDescent="0.15">
      <c r="A31" s="22">
        <v>34851</v>
      </c>
      <c r="B31" s="23">
        <v>1487.7384678299998</v>
      </c>
      <c r="C31" s="29">
        <v>35.9307041</v>
      </c>
      <c r="D31" s="29">
        <v>1.6852529999999998E-2</v>
      </c>
      <c r="E31" s="29">
        <v>4.6427259800000007</v>
      </c>
      <c r="F31" s="29">
        <v>40.763506990000003</v>
      </c>
      <c r="G31" s="24">
        <v>1569.0922574299998</v>
      </c>
      <c r="I31" s="21"/>
      <c r="J31" s="21"/>
    </row>
    <row r="32" spans="1:30" s="13" customFormat="1" ht="10.5" x14ac:dyDescent="0.15">
      <c r="A32" s="22">
        <v>34881</v>
      </c>
      <c r="B32" s="23">
        <v>1508.3517325</v>
      </c>
      <c r="C32" s="29">
        <v>33.817759039999999</v>
      </c>
      <c r="D32" s="29">
        <v>1.2123430000000001E-2</v>
      </c>
      <c r="E32" s="29">
        <v>5.0031192100000004</v>
      </c>
      <c r="F32" s="29">
        <v>46.924845249999997</v>
      </c>
      <c r="G32" s="24">
        <v>1594.1095794300002</v>
      </c>
      <c r="I32" s="21"/>
      <c r="J32" s="21"/>
    </row>
    <row r="33" spans="1:10" s="13" customFormat="1" ht="10.5" x14ac:dyDescent="0.15">
      <c r="A33" s="22">
        <v>34912</v>
      </c>
      <c r="B33" s="23">
        <v>1459.74654528</v>
      </c>
      <c r="C33" s="29">
        <v>35.186747179999998</v>
      </c>
      <c r="D33" s="29">
        <v>1.5179989999999999E-2</v>
      </c>
      <c r="E33" s="29">
        <v>5.07950765</v>
      </c>
      <c r="F33" s="29">
        <v>49.5769071</v>
      </c>
      <c r="G33" s="24">
        <v>1549.6048871999999</v>
      </c>
      <c r="I33" s="21"/>
      <c r="J33" s="21"/>
    </row>
    <row r="34" spans="1:10" s="13" customFormat="1" ht="10.5" x14ac:dyDescent="0.15">
      <c r="A34" s="22">
        <v>34943</v>
      </c>
      <c r="B34" s="23">
        <v>1495.5849997599998</v>
      </c>
      <c r="C34" s="29">
        <v>29.109138909999999</v>
      </c>
      <c r="D34" s="29">
        <v>1.129781E-2</v>
      </c>
      <c r="E34" s="29">
        <v>4.8834989200000001</v>
      </c>
      <c r="F34" s="29">
        <v>46.15699249</v>
      </c>
      <c r="G34" s="24">
        <v>1575.7459278899998</v>
      </c>
      <c r="I34" s="21"/>
      <c r="J34" s="21"/>
    </row>
    <row r="35" spans="1:10" s="13" customFormat="1" ht="10.5" x14ac:dyDescent="0.15">
      <c r="A35" s="22">
        <v>34973</v>
      </c>
      <c r="B35" s="23">
        <v>1541.7518009900002</v>
      </c>
      <c r="C35" s="29">
        <v>24.176738589999999</v>
      </c>
      <c r="D35" s="29">
        <v>1.0838209999999999E-2</v>
      </c>
      <c r="E35" s="29">
        <v>5.7090706100000004</v>
      </c>
      <c r="F35" s="29">
        <v>49.327217109999999</v>
      </c>
      <c r="G35" s="24">
        <v>1620.9756655100002</v>
      </c>
      <c r="I35" s="21"/>
      <c r="J35" s="21"/>
    </row>
    <row r="36" spans="1:10" s="13" customFormat="1" ht="10.5" x14ac:dyDescent="0.15">
      <c r="A36" s="22">
        <v>35004</v>
      </c>
      <c r="B36" s="23">
        <v>1567.9173143399996</v>
      </c>
      <c r="C36" s="29">
        <v>24.576004559999998</v>
      </c>
      <c r="D36" s="29">
        <v>9.5504200000000004E-3</v>
      </c>
      <c r="E36" s="29">
        <v>4.8678536299999999</v>
      </c>
      <c r="F36" s="29">
        <v>48.432842340000001</v>
      </c>
      <c r="G36" s="24">
        <v>1645.8035652899996</v>
      </c>
      <c r="I36" s="21"/>
      <c r="J36" s="21"/>
    </row>
    <row r="37" spans="1:10" s="13" customFormat="1" ht="10.5" x14ac:dyDescent="0.15">
      <c r="A37" s="22">
        <v>35034</v>
      </c>
      <c r="B37" s="27">
        <v>1847.62703418</v>
      </c>
      <c r="C37" s="30">
        <v>18.747868480000001</v>
      </c>
      <c r="D37" s="30">
        <v>2.1124589999999999E-2</v>
      </c>
      <c r="E37" s="30">
        <v>6.8143394400000004</v>
      </c>
      <c r="F37" s="30">
        <v>51.940938350000003</v>
      </c>
      <c r="G37" s="28">
        <v>1925.1513050399999</v>
      </c>
      <c r="I37" s="21"/>
      <c r="J37" s="21"/>
    </row>
    <row r="38" spans="1:10" s="13" customFormat="1" ht="10.5" x14ac:dyDescent="0.15">
      <c r="A38" s="31">
        <v>1996</v>
      </c>
      <c r="B38" s="18">
        <v>21443.295725019965</v>
      </c>
      <c r="C38" s="18">
        <v>1501.2328343999998</v>
      </c>
      <c r="D38" s="18">
        <v>0.92542199999999986</v>
      </c>
      <c r="E38" s="18">
        <v>74.242298469999994</v>
      </c>
      <c r="F38" s="18">
        <v>757.17666079999992</v>
      </c>
      <c r="G38" s="19">
        <v>23776.872940689966</v>
      </c>
      <c r="I38" s="21"/>
      <c r="J38" s="21"/>
    </row>
    <row r="39" spans="1:10" s="13" customFormat="1" ht="10.5" x14ac:dyDescent="0.15">
      <c r="A39" s="22">
        <v>35065</v>
      </c>
      <c r="B39" s="23">
        <v>1757.8523539899973</v>
      </c>
      <c r="C39" s="29">
        <v>643.72394699999995</v>
      </c>
      <c r="D39" s="29">
        <v>9.2301499999999995E-3</v>
      </c>
      <c r="E39" s="29">
        <v>5.1441556799999999</v>
      </c>
      <c r="F39" s="29">
        <v>48.977364899999998</v>
      </c>
      <c r="G39" s="24">
        <v>2455.7070517199973</v>
      </c>
      <c r="I39" s="21"/>
      <c r="J39" s="21"/>
    </row>
    <row r="40" spans="1:10" s="13" customFormat="1" ht="10.5" x14ac:dyDescent="0.15">
      <c r="A40" s="22">
        <v>35096</v>
      </c>
      <c r="B40" s="23">
        <v>1545.9043311899975</v>
      </c>
      <c r="C40" s="29">
        <v>343.92857800000002</v>
      </c>
      <c r="D40" s="29">
        <v>6.9849099999999996E-3</v>
      </c>
      <c r="E40" s="29">
        <v>3.0581238900000001</v>
      </c>
      <c r="F40" s="29">
        <v>48.456905200000001</v>
      </c>
      <c r="G40" s="24">
        <v>1941.3549231899974</v>
      </c>
      <c r="I40" s="21"/>
      <c r="J40" s="21"/>
    </row>
    <row r="41" spans="1:10" s="13" customFormat="1" ht="10.5" x14ac:dyDescent="0.15">
      <c r="A41" s="22">
        <v>35125</v>
      </c>
      <c r="B41" s="23">
        <v>1595.8336095299971</v>
      </c>
      <c r="C41" s="29">
        <v>156.69626400000001</v>
      </c>
      <c r="D41" s="29">
        <v>7.7541099999999998E-3</v>
      </c>
      <c r="E41" s="29">
        <v>4.8011088700000002</v>
      </c>
      <c r="F41" s="29">
        <v>59.713917100000003</v>
      </c>
      <c r="G41" s="24">
        <v>1817.0526536099969</v>
      </c>
      <c r="I41" s="21"/>
      <c r="J41" s="21"/>
    </row>
    <row r="42" spans="1:10" s="13" customFormat="1" ht="10.5" x14ac:dyDescent="0.15">
      <c r="A42" s="22">
        <v>35156</v>
      </c>
      <c r="B42" s="23">
        <v>1743.3344565399975</v>
      </c>
      <c r="C42" s="29">
        <v>56.827230100000001</v>
      </c>
      <c r="D42" s="29">
        <v>0.71007743999999995</v>
      </c>
      <c r="E42" s="29">
        <v>6.0439565499999999</v>
      </c>
      <c r="F42" s="29">
        <v>57.5364632</v>
      </c>
      <c r="G42" s="24">
        <v>1864.4521838299977</v>
      </c>
      <c r="I42" s="21"/>
      <c r="J42" s="21"/>
    </row>
    <row r="43" spans="1:10" s="13" customFormat="1" ht="10.5" x14ac:dyDescent="0.15">
      <c r="A43" s="22">
        <v>35186</v>
      </c>
      <c r="B43" s="23">
        <v>1787.1193418299972</v>
      </c>
      <c r="C43" s="29">
        <v>47.502624900000001</v>
      </c>
      <c r="D43" s="29">
        <v>2.0935009999999997E-2</v>
      </c>
      <c r="E43" s="29">
        <v>5.3975389800000002</v>
      </c>
      <c r="F43" s="29">
        <v>65.3908141</v>
      </c>
      <c r="G43" s="24">
        <v>1905.4312548199971</v>
      </c>
      <c r="I43" s="21"/>
      <c r="J43" s="21"/>
    </row>
    <row r="44" spans="1:10" s="13" customFormat="1" ht="10.5" x14ac:dyDescent="0.15">
      <c r="A44" s="22">
        <v>35217</v>
      </c>
      <c r="B44" s="23">
        <v>1767.1246678499972</v>
      </c>
      <c r="C44" s="29">
        <v>43.675086299999997</v>
      </c>
      <c r="D44" s="29">
        <v>4.745564E-2</v>
      </c>
      <c r="E44" s="29">
        <v>5.6599197800000001</v>
      </c>
      <c r="F44" s="29">
        <v>55.810846099999999</v>
      </c>
      <c r="G44" s="24">
        <v>1872.3179756699972</v>
      </c>
      <c r="I44" s="21"/>
      <c r="J44" s="21"/>
    </row>
    <row r="45" spans="1:10" s="13" customFormat="1" ht="10.5" x14ac:dyDescent="0.15">
      <c r="A45" s="22">
        <v>35247</v>
      </c>
      <c r="B45" s="23">
        <v>1825.8508424699974</v>
      </c>
      <c r="C45" s="29">
        <v>44.511983999999998</v>
      </c>
      <c r="D45" s="29">
        <v>2.117103E-2</v>
      </c>
      <c r="E45" s="29">
        <v>7.7023231799999996</v>
      </c>
      <c r="F45" s="29">
        <v>70.769265200000007</v>
      </c>
      <c r="G45" s="24">
        <v>1948.8555858799973</v>
      </c>
      <c r="I45" s="21"/>
      <c r="J45" s="21"/>
    </row>
    <row r="46" spans="1:10" s="13" customFormat="1" ht="10.5" x14ac:dyDescent="0.15">
      <c r="A46" s="22">
        <v>35278</v>
      </c>
      <c r="B46" s="23">
        <v>1824.9921875699972</v>
      </c>
      <c r="C46" s="29">
        <v>38.469025100000003</v>
      </c>
      <c r="D46" s="29">
        <v>4.9322160000000004E-2</v>
      </c>
      <c r="E46" s="29">
        <v>7.1122508899999994</v>
      </c>
      <c r="F46" s="29">
        <v>67.420615699999999</v>
      </c>
      <c r="G46" s="24">
        <v>1938.0434014199973</v>
      </c>
      <c r="I46" s="21"/>
      <c r="J46" s="21"/>
    </row>
    <row r="47" spans="1:10" s="13" customFormat="1" ht="10.5" x14ac:dyDescent="0.15">
      <c r="A47" s="22">
        <v>35309</v>
      </c>
      <c r="B47" s="23">
        <v>1834.7220086699974</v>
      </c>
      <c r="C47" s="29">
        <v>41.424495700000001</v>
      </c>
      <c r="D47" s="29">
        <v>1.526257E-2</v>
      </c>
      <c r="E47" s="29">
        <v>7.2358498400000002</v>
      </c>
      <c r="F47" s="29">
        <v>68.8621038</v>
      </c>
      <c r="G47" s="24">
        <v>1952.2597205799975</v>
      </c>
      <c r="I47" s="21"/>
      <c r="J47" s="21"/>
    </row>
    <row r="48" spans="1:10" s="13" customFormat="1" ht="10.5" x14ac:dyDescent="0.15">
      <c r="A48" s="22">
        <v>35339</v>
      </c>
      <c r="B48" s="23">
        <v>1870.9647258299972</v>
      </c>
      <c r="C48" s="29">
        <v>33.402073100000003</v>
      </c>
      <c r="D48" s="29">
        <v>1.9003099999999998E-2</v>
      </c>
      <c r="E48" s="29">
        <v>7.6768242300000002</v>
      </c>
      <c r="F48" s="29">
        <v>71.549942299999998</v>
      </c>
      <c r="G48" s="24">
        <v>1983.6125685599973</v>
      </c>
      <c r="I48" s="21"/>
      <c r="J48" s="21"/>
    </row>
    <row r="49" spans="1:10" s="13" customFormat="1" ht="10.5" x14ac:dyDescent="0.15">
      <c r="A49" s="22">
        <v>35370</v>
      </c>
      <c r="B49" s="23">
        <v>1939.6483297099969</v>
      </c>
      <c r="C49" s="29">
        <v>25.832966899999999</v>
      </c>
      <c r="D49" s="29">
        <v>8.7582900000000002E-3</v>
      </c>
      <c r="E49" s="29">
        <v>7.4129511600000004</v>
      </c>
      <c r="F49" s="29">
        <v>65.357680099999996</v>
      </c>
      <c r="G49" s="24">
        <v>2038.2606861599968</v>
      </c>
      <c r="I49" s="21"/>
      <c r="J49" s="21"/>
    </row>
    <row r="50" spans="1:10" s="13" customFormat="1" ht="10.5" x14ac:dyDescent="0.15">
      <c r="A50" s="22">
        <v>35400</v>
      </c>
      <c r="B50" s="27">
        <v>1949.9488698399966</v>
      </c>
      <c r="C50" s="30">
        <v>25.238559300000002</v>
      </c>
      <c r="D50" s="30">
        <v>9.4675899999999997E-3</v>
      </c>
      <c r="E50" s="30">
        <v>6.9972954199999995</v>
      </c>
      <c r="F50" s="30">
        <v>77.330743099999992</v>
      </c>
      <c r="G50" s="28">
        <v>2059.5249352499964</v>
      </c>
      <c r="I50" s="21"/>
      <c r="J50" s="21"/>
    </row>
    <row r="51" spans="1:10" s="13" customFormat="1" ht="10.5" x14ac:dyDescent="0.15">
      <c r="A51" s="32">
        <v>1997</v>
      </c>
      <c r="B51" s="18">
        <v>22779.422661790002</v>
      </c>
      <c r="C51" s="18">
        <v>1931.0032413999998</v>
      </c>
      <c r="D51" s="18">
        <v>0.35438198999999998</v>
      </c>
      <c r="E51" s="18">
        <v>103.34275470000001</v>
      </c>
      <c r="F51" s="18">
        <v>873.16155049999998</v>
      </c>
      <c r="G51" s="19">
        <v>25687.284590380001</v>
      </c>
      <c r="I51" s="21"/>
      <c r="J51" s="21"/>
    </row>
    <row r="52" spans="1:10" s="13" customFormat="1" ht="10.5" x14ac:dyDescent="0.15">
      <c r="A52" s="22">
        <v>35431</v>
      </c>
      <c r="B52" s="23">
        <v>1931.4450433</v>
      </c>
      <c r="C52" s="29">
        <v>744.08995172000004</v>
      </c>
      <c r="D52" s="29">
        <v>1.330625E-2</v>
      </c>
      <c r="E52" s="29">
        <v>6.5480249100000005</v>
      </c>
      <c r="F52" s="29">
        <v>67.873505340000008</v>
      </c>
      <c r="G52" s="24">
        <v>2749.9698315199998</v>
      </c>
      <c r="I52" s="21"/>
      <c r="J52" s="21"/>
    </row>
    <row r="53" spans="1:10" s="13" customFormat="1" ht="10.5" x14ac:dyDescent="0.15">
      <c r="A53" s="22">
        <v>35462</v>
      </c>
      <c r="B53" s="23">
        <v>1808.5469895199997</v>
      </c>
      <c r="C53" s="29">
        <v>384.84743798</v>
      </c>
      <c r="D53" s="29">
        <v>8.128090000000001E-3</v>
      </c>
      <c r="E53" s="29">
        <v>4.3892798300000004</v>
      </c>
      <c r="F53" s="29">
        <v>57.382526749999997</v>
      </c>
      <c r="G53" s="24">
        <v>2255.1743621699993</v>
      </c>
      <c r="I53" s="21"/>
      <c r="J53" s="21"/>
    </row>
    <row r="54" spans="1:10" s="13" customFormat="1" ht="10.5" x14ac:dyDescent="0.15">
      <c r="A54" s="22">
        <v>35490</v>
      </c>
      <c r="B54" s="23">
        <v>1680.1372794900001</v>
      </c>
      <c r="C54" s="29">
        <v>255.14025831999999</v>
      </c>
      <c r="D54" s="29">
        <v>2.4356570000000001E-2</v>
      </c>
      <c r="E54" s="29">
        <v>5.8845320000000001</v>
      </c>
      <c r="F54" s="29">
        <v>64.696444499999998</v>
      </c>
      <c r="G54" s="24">
        <v>2005.8828708800002</v>
      </c>
      <c r="I54" s="21"/>
      <c r="J54" s="21"/>
    </row>
    <row r="55" spans="1:10" s="13" customFormat="1" ht="10.5" x14ac:dyDescent="0.15">
      <c r="A55" s="22">
        <v>35521</v>
      </c>
      <c r="B55" s="23">
        <v>1872.01975186</v>
      </c>
      <c r="C55" s="29">
        <v>97.3955366</v>
      </c>
      <c r="D55" s="29">
        <v>8.0438449999999995E-2</v>
      </c>
      <c r="E55" s="29">
        <v>6.7855080800000005</v>
      </c>
      <c r="F55" s="29">
        <v>66.476369309999995</v>
      </c>
      <c r="G55" s="24">
        <v>2042.7576042999999</v>
      </c>
      <c r="I55" s="21"/>
      <c r="J55" s="21"/>
    </row>
    <row r="56" spans="1:10" s="13" customFormat="1" ht="10.5" x14ac:dyDescent="0.15">
      <c r="A56" s="22">
        <v>35551</v>
      </c>
      <c r="B56" s="23">
        <v>1840.18766299</v>
      </c>
      <c r="C56" s="29">
        <v>69.055070739999991</v>
      </c>
      <c r="D56" s="29">
        <v>1.3869040000000001E-2</v>
      </c>
      <c r="E56" s="29">
        <v>8.3352261100000007</v>
      </c>
      <c r="F56" s="29">
        <v>72.285967720000002</v>
      </c>
      <c r="G56" s="24">
        <v>1989.8777965999998</v>
      </c>
      <c r="I56" s="21"/>
      <c r="J56" s="21"/>
    </row>
    <row r="57" spans="1:10" s="13" customFormat="1" ht="10.5" x14ac:dyDescent="0.15">
      <c r="A57" s="22">
        <v>35582</v>
      </c>
      <c r="B57" s="23">
        <v>1924.4140845499999</v>
      </c>
      <c r="C57" s="29">
        <v>72.429147830000005</v>
      </c>
      <c r="D57" s="29">
        <v>6.5936700000000003E-3</v>
      </c>
      <c r="E57" s="29">
        <v>7.9169275099999998</v>
      </c>
      <c r="F57" s="29">
        <v>74.160714230000011</v>
      </c>
      <c r="G57" s="24">
        <v>2078.9274677899998</v>
      </c>
      <c r="I57" s="21"/>
      <c r="J57" s="21"/>
    </row>
    <row r="58" spans="1:10" s="13" customFormat="1" ht="10.5" x14ac:dyDescent="0.15">
      <c r="A58" s="22">
        <v>35612</v>
      </c>
      <c r="B58" s="23">
        <v>1957.8315633399998</v>
      </c>
      <c r="C58" s="29">
        <v>62.841579430000003</v>
      </c>
      <c r="D58" s="29">
        <v>6.64951E-3</v>
      </c>
      <c r="E58" s="29">
        <v>8.8255470599999999</v>
      </c>
      <c r="F58" s="29">
        <v>75.715086329999991</v>
      </c>
      <c r="G58" s="24">
        <v>2105.2204256699997</v>
      </c>
      <c r="I58" s="21"/>
      <c r="J58" s="21"/>
    </row>
    <row r="59" spans="1:10" s="13" customFormat="1" ht="10.5" x14ac:dyDescent="0.15">
      <c r="A59" s="22">
        <v>35643</v>
      </c>
      <c r="B59" s="23">
        <v>1897.05090733</v>
      </c>
      <c r="C59" s="29">
        <v>54.638877919999999</v>
      </c>
      <c r="D59" s="29">
        <v>8.3629699999999991E-3</v>
      </c>
      <c r="E59" s="29">
        <v>7.7773417599999997</v>
      </c>
      <c r="F59" s="29">
        <v>76.492069099999995</v>
      </c>
      <c r="G59" s="24">
        <v>2035.9675590799998</v>
      </c>
      <c r="I59" s="21"/>
      <c r="J59" s="21"/>
    </row>
    <row r="60" spans="1:10" s="13" customFormat="1" ht="10.5" x14ac:dyDescent="0.15">
      <c r="A60" s="22">
        <v>35674</v>
      </c>
      <c r="B60" s="23">
        <v>1948.47440568</v>
      </c>
      <c r="C60" s="29">
        <v>62.705259829999996</v>
      </c>
      <c r="D60" s="29">
        <v>6.1943800000000002E-3</v>
      </c>
      <c r="E60" s="29">
        <v>8.9263304600000009</v>
      </c>
      <c r="F60" s="29">
        <v>74.553954060000009</v>
      </c>
      <c r="G60" s="24">
        <v>2094.6661444099996</v>
      </c>
      <c r="I60" s="21"/>
      <c r="J60" s="21"/>
    </row>
    <row r="61" spans="1:10" s="13" customFormat="1" ht="10.5" x14ac:dyDescent="0.15">
      <c r="A61" s="22">
        <v>35704</v>
      </c>
      <c r="B61" s="23">
        <v>2025.70774908</v>
      </c>
      <c r="C61" s="29">
        <v>50.020653359999997</v>
      </c>
      <c r="D61" s="29">
        <v>5.9932299999999996E-3</v>
      </c>
      <c r="E61" s="29">
        <v>9.8633541300000012</v>
      </c>
      <c r="F61" s="29">
        <v>83.154327659999993</v>
      </c>
      <c r="G61" s="24">
        <v>2168.7520774600002</v>
      </c>
      <c r="I61" s="21"/>
      <c r="J61" s="21"/>
    </row>
    <row r="62" spans="1:10" s="13" customFormat="1" ht="10.5" x14ac:dyDescent="0.15">
      <c r="A62" s="22">
        <v>35735</v>
      </c>
      <c r="B62" s="23">
        <v>1962.0345251400001</v>
      </c>
      <c r="C62" s="29">
        <v>37.156050270000001</v>
      </c>
      <c r="D62" s="29">
        <v>7.1003100000000003E-3</v>
      </c>
      <c r="E62" s="29">
        <v>8.4153195099999998</v>
      </c>
      <c r="F62" s="29">
        <v>72.64765976000001</v>
      </c>
      <c r="G62" s="24">
        <v>2080.2606549900001</v>
      </c>
      <c r="I62" s="21"/>
      <c r="J62" s="21"/>
    </row>
    <row r="63" spans="1:10" s="13" customFormat="1" ht="10.5" x14ac:dyDescent="0.15">
      <c r="A63" s="22">
        <v>35765</v>
      </c>
      <c r="B63" s="27">
        <v>1931.5726995100001</v>
      </c>
      <c r="C63" s="30">
        <v>40.683417399999996</v>
      </c>
      <c r="D63" s="30">
        <v>0.17338951999999999</v>
      </c>
      <c r="E63" s="30">
        <v>19.675363340000001</v>
      </c>
      <c r="F63" s="30">
        <v>87.722925739999994</v>
      </c>
      <c r="G63" s="28">
        <v>2079.8277955100002</v>
      </c>
      <c r="I63" s="21"/>
      <c r="J63" s="21"/>
    </row>
    <row r="64" spans="1:10" s="13" customFormat="1" ht="10.5" x14ac:dyDescent="0.15">
      <c r="A64" s="32">
        <v>1998</v>
      </c>
      <c r="B64" s="18">
        <v>22831.176290880001</v>
      </c>
      <c r="C64" s="18">
        <v>2203.3309567399997</v>
      </c>
      <c r="D64" s="18">
        <v>0.20791883</v>
      </c>
      <c r="E64" s="18">
        <v>96.321305590000009</v>
      </c>
      <c r="F64" s="18">
        <v>896.00687811000012</v>
      </c>
      <c r="G64" s="19">
        <v>26027.043350150005</v>
      </c>
      <c r="I64" s="21"/>
      <c r="J64" s="21"/>
    </row>
    <row r="65" spans="1:10" s="13" customFormat="1" ht="10.5" x14ac:dyDescent="0.15">
      <c r="A65" s="22">
        <v>35796</v>
      </c>
      <c r="B65" s="23">
        <v>1928.2071797300002</v>
      </c>
      <c r="C65" s="29">
        <v>747.44730955</v>
      </c>
      <c r="D65" s="29">
        <v>1.68954E-3</v>
      </c>
      <c r="E65" s="29">
        <v>3.4473442400000001</v>
      </c>
      <c r="F65" s="29">
        <v>62.836397570000003</v>
      </c>
      <c r="G65" s="24">
        <v>2741.93992063</v>
      </c>
      <c r="I65" s="21"/>
      <c r="J65" s="21"/>
    </row>
    <row r="66" spans="1:10" s="13" customFormat="1" ht="10.5" x14ac:dyDescent="0.15">
      <c r="A66" s="22">
        <v>35827</v>
      </c>
      <c r="B66" s="23">
        <v>1736.5025109000001</v>
      </c>
      <c r="C66" s="29">
        <v>468.02302281999999</v>
      </c>
      <c r="D66" s="29">
        <v>4.2502730000000002E-2</v>
      </c>
      <c r="E66" s="29">
        <v>4.4557755800000001</v>
      </c>
      <c r="F66" s="29">
        <v>54.657441130000002</v>
      </c>
      <c r="G66" s="24">
        <v>2263.6812531599999</v>
      </c>
      <c r="I66" s="21"/>
      <c r="J66" s="21"/>
    </row>
    <row r="67" spans="1:10" s="13" customFormat="1" ht="10.5" x14ac:dyDescent="0.15">
      <c r="A67" s="22">
        <v>35855</v>
      </c>
      <c r="B67" s="23">
        <v>1816.82185742</v>
      </c>
      <c r="C67" s="29">
        <v>380.03136198999999</v>
      </c>
      <c r="D67" s="29">
        <v>8.4800900000000009E-3</v>
      </c>
      <c r="E67" s="29">
        <v>8.0292796699999993</v>
      </c>
      <c r="F67" s="29">
        <v>81.042901260000008</v>
      </c>
      <c r="G67" s="24">
        <v>2285.9338804299996</v>
      </c>
      <c r="I67" s="21"/>
      <c r="J67" s="21"/>
    </row>
    <row r="68" spans="1:10" s="13" customFormat="1" ht="10.5" x14ac:dyDescent="0.15">
      <c r="A68" s="22">
        <v>35886</v>
      </c>
      <c r="B68" s="23">
        <v>1902.90825408</v>
      </c>
      <c r="C68" s="29">
        <v>97.252720069999995</v>
      </c>
      <c r="D68" s="29">
        <v>2.070114E-2</v>
      </c>
      <c r="E68" s="29">
        <v>7.6078481199999999</v>
      </c>
      <c r="F68" s="29">
        <v>67.442234409999998</v>
      </c>
      <c r="G68" s="24">
        <v>2075.23175782</v>
      </c>
      <c r="I68" s="21"/>
      <c r="J68" s="21"/>
    </row>
    <row r="69" spans="1:10" s="13" customFormat="1" ht="10.5" x14ac:dyDescent="0.15">
      <c r="A69" s="22">
        <v>35916</v>
      </c>
      <c r="B69" s="23">
        <v>1924.9732943300003</v>
      </c>
      <c r="C69" s="29">
        <v>73.327047870000001</v>
      </c>
      <c r="D69" s="29">
        <v>3.6219200000000003E-3</v>
      </c>
      <c r="E69" s="29">
        <v>8.1821511999999998</v>
      </c>
      <c r="F69" s="29">
        <v>72.225251639999996</v>
      </c>
      <c r="G69" s="24">
        <v>2078.7113669599999</v>
      </c>
      <c r="I69" s="21"/>
      <c r="J69" s="21"/>
    </row>
    <row r="70" spans="1:10" s="13" customFormat="1" ht="10.5" x14ac:dyDescent="0.15">
      <c r="A70" s="22">
        <v>35947</v>
      </c>
      <c r="B70" s="23">
        <v>2177.8013844800003</v>
      </c>
      <c r="C70" s="29">
        <v>76.20807782</v>
      </c>
      <c r="D70" s="29">
        <v>5.0383800000000003E-3</v>
      </c>
      <c r="E70" s="29">
        <v>7.7282431300000001</v>
      </c>
      <c r="F70" s="29">
        <v>73.438151230000003</v>
      </c>
      <c r="G70" s="24">
        <v>2335.1808950400005</v>
      </c>
      <c r="I70" s="21"/>
      <c r="J70" s="21"/>
    </row>
    <row r="71" spans="1:10" s="13" customFormat="1" ht="10.5" x14ac:dyDescent="0.15">
      <c r="A71" s="22">
        <v>35977</v>
      </c>
      <c r="B71" s="23">
        <v>1905.2091539399999</v>
      </c>
      <c r="C71" s="29">
        <v>65.978561299999996</v>
      </c>
      <c r="D71" s="29">
        <v>1.3423340000000001E-2</v>
      </c>
      <c r="E71" s="29">
        <v>8.4240727399999997</v>
      </c>
      <c r="F71" s="29">
        <v>79.045008719999998</v>
      </c>
      <c r="G71" s="24">
        <v>2058.6702200399995</v>
      </c>
      <c r="I71" s="21"/>
      <c r="J71" s="21"/>
    </row>
    <row r="72" spans="1:10" s="13" customFormat="1" ht="10.5" x14ac:dyDescent="0.15">
      <c r="A72" s="22">
        <v>36008</v>
      </c>
      <c r="B72" s="23">
        <v>1796.6097322300002</v>
      </c>
      <c r="C72" s="29">
        <v>60.566761929999998</v>
      </c>
      <c r="D72" s="29">
        <v>9.0522000000000016E-3</v>
      </c>
      <c r="E72" s="29">
        <v>8.2778287800000001</v>
      </c>
      <c r="F72" s="29">
        <v>86.347446930000004</v>
      </c>
      <c r="G72" s="24">
        <v>1951.8108220700001</v>
      </c>
      <c r="I72" s="21"/>
      <c r="J72" s="21"/>
    </row>
    <row r="73" spans="1:10" s="13" customFormat="1" ht="10.5" x14ac:dyDescent="0.15">
      <c r="A73" s="22">
        <v>36039</v>
      </c>
      <c r="B73" s="23">
        <v>1968.7931699500002</v>
      </c>
      <c r="C73" s="29">
        <v>70.171428989999995</v>
      </c>
      <c r="D73" s="29">
        <v>2.4395200000000002E-2</v>
      </c>
      <c r="E73" s="29">
        <v>8.9329514400000001</v>
      </c>
      <c r="F73" s="29">
        <v>85.392692420000003</v>
      </c>
      <c r="G73" s="24">
        <v>2133.3146380000003</v>
      </c>
      <c r="I73" s="21"/>
      <c r="J73" s="21"/>
    </row>
    <row r="74" spans="1:10" s="13" customFormat="1" ht="10.5" x14ac:dyDescent="0.15">
      <c r="A74" s="22">
        <v>36069</v>
      </c>
      <c r="B74" s="23">
        <v>1890.38955981</v>
      </c>
      <c r="C74" s="29">
        <v>49.326219399999999</v>
      </c>
      <c r="D74" s="29">
        <v>4.4410779999999997E-2</v>
      </c>
      <c r="E74" s="29">
        <v>9.4761552899999995</v>
      </c>
      <c r="F74" s="29">
        <v>76.386362199999994</v>
      </c>
      <c r="G74" s="24">
        <v>2025.6227074799997</v>
      </c>
      <c r="I74" s="21"/>
      <c r="J74" s="21"/>
    </row>
    <row r="75" spans="1:10" s="13" customFormat="1" ht="10.5" x14ac:dyDescent="0.15">
      <c r="A75" s="22">
        <v>36100</v>
      </c>
      <c r="B75" s="23">
        <v>1881.1274398499997</v>
      </c>
      <c r="C75" s="29">
        <v>41.154141270000004</v>
      </c>
      <c r="D75" s="29">
        <v>7.4641300000000002E-3</v>
      </c>
      <c r="E75" s="29">
        <v>8.9718583699999996</v>
      </c>
      <c r="F75" s="29">
        <v>76.460549479999997</v>
      </c>
      <c r="G75" s="24">
        <v>2007.7214531</v>
      </c>
      <c r="I75" s="21"/>
      <c r="J75" s="21"/>
    </row>
    <row r="76" spans="1:10" s="13" customFormat="1" ht="10.5" x14ac:dyDescent="0.15">
      <c r="A76" s="22">
        <v>36130</v>
      </c>
      <c r="B76" s="27">
        <v>1901.8327541599999</v>
      </c>
      <c r="C76" s="30">
        <v>73.844303730000007</v>
      </c>
      <c r="D76" s="30">
        <v>2.7139380000000001E-2</v>
      </c>
      <c r="E76" s="30">
        <v>12.78779703</v>
      </c>
      <c r="F76" s="30">
        <v>80.732441120000004</v>
      </c>
      <c r="G76" s="28">
        <v>2069.2244354200002</v>
      </c>
      <c r="I76" s="21"/>
      <c r="J76" s="21"/>
    </row>
    <row r="77" spans="1:10" s="13" customFormat="1" ht="10.5" x14ac:dyDescent="0.15">
      <c r="A77" s="32">
        <v>1999</v>
      </c>
      <c r="B77" s="18">
        <v>24823.676245799998</v>
      </c>
      <c r="C77" s="18">
        <v>2121.1238498399998</v>
      </c>
      <c r="D77" s="18">
        <v>0.19911033000000003</v>
      </c>
      <c r="E77" s="18">
        <v>113.84449892000002</v>
      </c>
      <c r="F77" s="18">
        <v>924.01222718999998</v>
      </c>
      <c r="G77" s="19">
        <v>27982.855932079998</v>
      </c>
      <c r="I77" s="21"/>
      <c r="J77" s="21"/>
    </row>
    <row r="78" spans="1:10" s="13" customFormat="1" ht="10.5" x14ac:dyDescent="0.15">
      <c r="A78" s="22">
        <v>36161</v>
      </c>
      <c r="B78" s="23">
        <v>1962.64894456</v>
      </c>
      <c r="C78" s="29">
        <v>744.52699189999998</v>
      </c>
      <c r="D78" s="29">
        <v>4.7424600000000004E-3</v>
      </c>
      <c r="E78" s="29">
        <v>4.0118254900000005</v>
      </c>
      <c r="F78" s="29">
        <v>58.277320260000003</v>
      </c>
      <c r="G78" s="24">
        <v>2769.4698246700004</v>
      </c>
      <c r="I78" s="21"/>
      <c r="J78" s="21"/>
    </row>
    <row r="79" spans="1:10" s="13" customFormat="1" ht="10.5" x14ac:dyDescent="0.15">
      <c r="A79" s="22">
        <v>36192</v>
      </c>
      <c r="B79" s="23">
        <v>1836.33892199</v>
      </c>
      <c r="C79" s="29">
        <v>405.78759953999997</v>
      </c>
      <c r="D79" s="29">
        <v>2.7713330000000001E-2</v>
      </c>
      <c r="E79" s="29">
        <v>5.8071972699999996</v>
      </c>
      <c r="F79" s="29">
        <v>55.065919819999998</v>
      </c>
      <c r="G79" s="24">
        <v>2303.0273519500001</v>
      </c>
      <c r="I79" s="21"/>
      <c r="J79" s="21"/>
    </row>
    <row r="80" spans="1:10" s="13" customFormat="1" ht="10.5" x14ac:dyDescent="0.15">
      <c r="A80" s="22">
        <v>36220</v>
      </c>
      <c r="B80" s="23">
        <v>1867.2425205600002</v>
      </c>
      <c r="C80" s="29">
        <v>360.62011789000002</v>
      </c>
      <c r="D80" s="29">
        <v>7.5175099999999998E-3</v>
      </c>
      <c r="E80" s="29">
        <v>8.5697702600000003</v>
      </c>
      <c r="F80" s="29">
        <v>73.752924930000006</v>
      </c>
      <c r="G80" s="24">
        <v>2310.1928511500005</v>
      </c>
      <c r="I80" s="21"/>
      <c r="J80" s="21"/>
    </row>
    <row r="81" spans="1:10" s="13" customFormat="1" ht="10.5" x14ac:dyDescent="0.15">
      <c r="A81" s="22">
        <v>36251</v>
      </c>
      <c r="B81" s="23">
        <v>1997.3397735600001</v>
      </c>
      <c r="C81" s="29">
        <v>88.877879620000002</v>
      </c>
      <c r="D81" s="29">
        <v>4.0910050000000003E-2</v>
      </c>
      <c r="E81" s="29">
        <v>9.239043719999998</v>
      </c>
      <c r="F81" s="29">
        <v>77.275343489999997</v>
      </c>
      <c r="G81" s="24">
        <v>2172.7729504400004</v>
      </c>
      <c r="I81" s="21"/>
      <c r="J81" s="21"/>
    </row>
    <row r="82" spans="1:10" s="13" customFormat="1" ht="10.5" x14ac:dyDescent="0.15">
      <c r="A82" s="22">
        <v>36281</v>
      </c>
      <c r="B82" s="23">
        <v>1915.6467858200003</v>
      </c>
      <c r="C82" s="29">
        <v>68.131475249999994</v>
      </c>
      <c r="D82" s="29">
        <v>1.9656130000000001E-2</v>
      </c>
      <c r="E82" s="29">
        <v>9.3499788800000001</v>
      </c>
      <c r="F82" s="29">
        <v>81.284193970000004</v>
      </c>
      <c r="G82" s="24">
        <v>2074.4320900500002</v>
      </c>
      <c r="I82" s="21"/>
      <c r="J82" s="21"/>
    </row>
    <row r="83" spans="1:10" s="13" customFormat="1" ht="10.5" x14ac:dyDescent="0.15">
      <c r="A83" s="22">
        <v>36312</v>
      </c>
      <c r="B83" s="23">
        <v>2044.2340832899999</v>
      </c>
      <c r="C83" s="29">
        <v>76.16094047</v>
      </c>
      <c r="D83" s="29">
        <v>9.0051699999999998E-3</v>
      </c>
      <c r="E83" s="29">
        <v>9.7475325599999998</v>
      </c>
      <c r="F83" s="29">
        <v>78.897034020000007</v>
      </c>
      <c r="G83" s="24">
        <v>2209.0485955099994</v>
      </c>
      <c r="I83" s="21"/>
      <c r="J83" s="21"/>
    </row>
    <row r="84" spans="1:10" s="13" customFormat="1" ht="10.5" x14ac:dyDescent="0.15">
      <c r="A84" s="22">
        <v>36342</v>
      </c>
      <c r="B84" s="23">
        <v>2076.42932754</v>
      </c>
      <c r="C84" s="29">
        <v>62.108204479999998</v>
      </c>
      <c r="D84" s="29">
        <v>9.2203600000000004E-3</v>
      </c>
      <c r="E84" s="29">
        <v>9.8940826299999998</v>
      </c>
      <c r="F84" s="29">
        <v>81.153311990000006</v>
      </c>
      <c r="G84" s="24">
        <v>2229.5941470000002</v>
      </c>
      <c r="I84" s="21"/>
      <c r="J84" s="21"/>
    </row>
    <row r="85" spans="1:10" s="13" customFormat="1" ht="10.5" x14ac:dyDescent="0.15">
      <c r="A85" s="22">
        <v>36373</v>
      </c>
      <c r="B85" s="23">
        <v>2178.7734469500001</v>
      </c>
      <c r="C85" s="29">
        <v>60.424261989999998</v>
      </c>
      <c r="D85" s="29">
        <v>2.1987330000000003E-2</v>
      </c>
      <c r="E85" s="29">
        <v>11.203374889999999</v>
      </c>
      <c r="F85" s="29">
        <v>86.134164780000006</v>
      </c>
      <c r="G85" s="24">
        <v>2336.5572359399998</v>
      </c>
      <c r="I85" s="21"/>
      <c r="J85" s="21"/>
    </row>
    <row r="86" spans="1:10" s="13" customFormat="1" ht="10.5" x14ac:dyDescent="0.15">
      <c r="A86" s="22">
        <v>36404</v>
      </c>
      <c r="B86" s="23">
        <v>2224.3314589699999</v>
      </c>
      <c r="C86" s="29">
        <v>69.689788809999996</v>
      </c>
      <c r="D86" s="29">
        <v>1.446742E-2</v>
      </c>
      <c r="E86" s="29">
        <v>8.9966431399999998</v>
      </c>
      <c r="F86" s="29">
        <v>81.078261089999998</v>
      </c>
      <c r="G86" s="24">
        <v>2384.11061943</v>
      </c>
      <c r="I86" s="21"/>
      <c r="J86" s="21"/>
    </row>
    <row r="87" spans="1:10" s="13" customFormat="1" ht="10.5" x14ac:dyDescent="0.15">
      <c r="A87" s="22">
        <v>36434</v>
      </c>
      <c r="B87" s="23">
        <v>2230.78401205</v>
      </c>
      <c r="C87" s="29">
        <v>49.570421960000004</v>
      </c>
      <c r="D87" s="29">
        <v>1.273471E-2</v>
      </c>
      <c r="E87" s="29">
        <v>10.460552030000001</v>
      </c>
      <c r="F87" s="29">
        <v>77.939271129999995</v>
      </c>
      <c r="G87" s="24">
        <v>2368.7669918800007</v>
      </c>
      <c r="I87" s="21"/>
      <c r="J87" s="21"/>
    </row>
    <row r="88" spans="1:10" s="13" customFormat="1" ht="10.5" x14ac:dyDescent="0.15">
      <c r="A88" s="22">
        <v>36465</v>
      </c>
      <c r="B88" s="23">
        <v>2212.9269408800001</v>
      </c>
      <c r="C88" s="29">
        <v>45.721493889999998</v>
      </c>
      <c r="D88" s="29">
        <v>1.0893180000000001E-2</v>
      </c>
      <c r="E88" s="29">
        <v>9.9813262300000005</v>
      </c>
      <c r="F88" s="29">
        <v>84.162316700000005</v>
      </c>
      <c r="G88" s="24">
        <v>2352.80297088</v>
      </c>
      <c r="I88" s="21"/>
      <c r="J88" s="21"/>
    </row>
    <row r="89" spans="1:10" s="13" customFormat="1" ht="10.5" x14ac:dyDescent="0.15">
      <c r="A89" s="22">
        <v>36495</v>
      </c>
      <c r="B89" s="27">
        <v>2276.98002963</v>
      </c>
      <c r="C89" s="30">
        <v>89.504674039999998</v>
      </c>
      <c r="D89" s="30">
        <v>2.0262680000000002E-2</v>
      </c>
      <c r="E89" s="30">
        <v>16.58317182</v>
      </c>
      <c r="F89" s="30">
        <v>88.992165009999994</v>
      </c>
      <c r="G89" s="28">
        <v>2472.0803031800001</v>
      </c>
      <c r="I89" s="21"/>
      <c r="J89" s="21"/>
    </row>
    <row r="90" spans="1:10" s="13" customFormat="1" ht="10.5" x14ac:dyDescent="0.15">
      <c r="A90" s="32">
        <v>2000</v>
      </c>
      <c r="B90" s="18">
        <v>30168.748937239998</v>
      </c>
      <c r="C90" s="18">
        <v>2414.2633911399998</v>
      </c>
      <c r="D90" s="18">
        <v>0.15698370999999997</v>
      </c>
      <c r="E90" s="18">
        <v>124.79939259000001</v>
      </c>
      <c r="F90" s="18">
        <v>1025.7179445300001</v>
      </c>
      <c r="G90" s="19">
        <v>33733.686649210002</v>
      </c>
      <c r="I90" s="21"/>
      <c r="J90" s="21"/>
    </row>
    <row r="91" spans="1:10" s="13" customFormat="1" ht="10.5" x14ac:dyDescent="0.15">
      <c r="A91" s="22">
        <v>36526</v>
      </c>
      <c r="B91" s="23">
        <v>2293.1367025100003</v>
      </c>
      <c r="C91" s="29">
        <v>805.41516839999997</v>
      </c>
      <c r="D91" s="29">
        <v>6.8233E-3</v>
      </c>
      <c r="E91" s="29">
        <v>3.87901089</v>
      </c>
      <c r="F91" s="29">
        <v>67.141665889999999</v>
      </c>
      <c r="G91" s="24">
        <v>3169.5793709899999</v>
      </c>
      <c r="I91" s="21"/>
      <c r="J91" s="21"/>
    </row>
    <row r="92" spans="1:10" s="13" customFormat="1" ht="10.5" x14ac:dyDescent="0.15">
      <c r="A92" s="22">
        <v>36557</v>
      </c>
      <c r="B92" s="23">
        <v>2108.2589429100003</v>
      </c>
      <c r="C92" s="29">
        <v>543.43414746000008</v>
      </c>
      <c r="D92" s="29">
        <v>1.7278979999999999E-2</v>
      </c>
      <c r="E92" s="29">
        <v>7.7717080000000003</v>
      </c>
      <c r="F92" s="29">
        <v>77.116886129999997</v>
      </c>
      <c r="G92" s="24">
        <v>2736.5989634800003</v>
      </c>
      <c r="I92" s="21"/>
      <c r="J92" s="21"/>
    </row>
    <row r="93" spans="1:10" s="13" customFormat="1" ht="10.5" x14ac:dyDescent="0.15">
      <c r="A93" s="22">
        <v>36586</v>
      </c>
      <c r="B93" s="23">
        <v>2171.6816556399999</v>
      </c>
      <c r="C93" s="29">
        <v>334.97455637000002</v>
      </c>
      <c r="D93" s="29">
        <v>1.370036E-2</v>
      </c>
      <c r="E93" s="29">
        <v>8.8942503300000002</v>
      </c>
      <c r="F93" s="29">
        <v>85.353059770000002</v>
      </c>
      <c r="G93" s="24">
        <v>2600.9172224699996</v>
      </c>
      <c r="I93" s="21"/>
      <c r="J93" s="21"/>
    </row>
    <row r="94" spans="1:10" s="13" customFormat="1" ht="10.5" x14ac:dyDescent="0.15">
      <c r="A94" s="22">
        <v>36617</v>
      </c>
      <c r="B94" s="23">
        <v>2339.1577208399999</v>
      </c>
      <c r="C94" s="29">
        <v>78.490921680000014</v>
      </c>
      <c r="D94" s="29">
        <v>8.4958299999999994E-3</v>
      </c>
      <c r="E94" s="29">
        <v>8.6239476999999987</v>
      </c>
      <c r="F94" s="29">
        <v>69.974377369999999</v>
      </c>
      <c r="G94" s="24">
        <v>2496.2554634200001</v>
      </c>
      <c r="I94" s="21"/>
      <c r="J94" s="21"/>
    </row>
    <row r="95" spans="1:10" s="13" customFormat="1" ht="10.5" x14ac:dyDescent="0.15">
      <c r="A95" s="22">
        <v>36647</v>
      </c>
      <c r="B95" s="23">
        <v>2344.37320056</v>
      </c>
      <c r="C95" s="29">
        <v>87.082140659999993</v>
      </c>
      <c r="D95" s="29">
        <v>1.066191E-2</v>
      </c>
      <c r="E95" s="29">
        <v>11.63942361</v>
      </c>
      <c r="F95" s="29">
        <v>85.687584520000001</v>
      </c>
      <c r="G95" s="24">
        <v>2528.7930112600002</v>
      </c>
      <c r="I95" s="21"/>
      <c r="J95" s="21"/>
    </row>
    <row r="96" spans="1:10" s="13" customFormat="1" ht="10.5" x14ac:dyDescent="0.15">
      <c r="A96" s="22">
        <v>36678</v>
      </c>
      <c r="B96" s="23">
        <v>2397.5320091799999</v>
      </c>
      <c r="C96" s="29">
        <v>92.126135120000001</v>
      </c>
      <c r="D96" s="29">
        <v>9.5258300000000008E-3</v>
      </c>
      <c r="E96" s="29">
        <v>9.6584383200000001</v>
      </c>
      <c r="F96" s="29">
        <v>91.807392180000008</v>
      </c>
      <c r="G96" s="24">
        <v>2591.1335006300001</v>
      </c>
      <c r="I96" s="21"/>
      <c r="J96" s="21"/>
    </row>
    <row r="97" spans="1:10" s="13" customFormat="1" ht="10.5" x14ac:dyDescent="0.15">
      <c r="A97" s="22">
        <v>36708</v>
      </c>
      <c r="B97" s="23">
        <v>2477.7389140700002</v>
      </c>
      <c r="C97" s="29">
        <v>79.58927688</v>
      </c>
      <c r="D97" s="29">
        <v>6.6740200000000001E-3</v>
      </c>
      <c r="E97" s="29">
        <v>10.509395919999999</v>
      </c>
      <c r="F97" s="29">
        <v>86.800230439999993</v>
      </c>
      <c r="G97" s="24">
        <v>2654.6444913300002</v>
      </c>
      <c r="I97" s="21"/>
      <c r="J97" s="21"/>
    </row>
    <row r="98" spans="1:10" s="13" customFormat="1" ht="10.5" x14ac:dyDescent="0.15">
      <c r="A98" s="22">
        <v>36739</v>
      </c>
      <c r="B98" s="23">
        <v>2767.7568538699998</v>
      </c>
      <c r="C98" s="29">
        <v>80.538493290000005</v>
      </c>
      <c r="D98" s="29">
        <v>2.6998849999999998E-2</v>
      </c>
      <c r="E98" s="29">
        <v>12.13475818</v>
      </c>
      <c r="F98" s="29">
        <v>102.3577245</v>
      </c>
      <c r="G98" s="24">
        <v>2962.81482869</v>
      </c>
      <c r="I98" s="21"/>
      <c r="J98" s="21"/>
    </row>
    <row r="99" spans="1:10" s="13" customFormat="1" ht="10.5" x14ac:dyDescent="0.15">
      <c r="A99" s="22">
        <v>36770</v>
      </c>
      <c r="B99" s="23">
        <v>2745.2331710900003</v>
      </c>
      <c r="C99" s="29">
        <v>85.450577899999999</v>
      </c>
      <c r="D99" s="29">
        <v>7.1905600000000004E-3</v>
      </c>
      <c r="E99" s="29">
        <v>9.6370437500000001</v>
      </c>
      <c r="F99" s="29">
        <v>81.793897770000001</v>
      </c>
      <c r="G99" s="24">
        <v>2922.1218810700002</v>
      </c>
      <c r="I99" s="21"/>
      <c r="J99" s="21"/>
    </row>
    <row r="100" spans="1:10" s="13" customFormat="1" ht="10.5" x14ac:dyDescent="0.15">
      <c r="A100" s="22">
        <v>36800</v>
      </c>
      <c r="B100" s="23">
        <v>2827.2592793399999</v>
      </c>
      <c r="C100" s="29">
        <v>65.212208250000003</v>
      </c>
      <c r="D100" s="29">
        <v>2.2464700000000001E-2</v>
      </c>
      <c r="E100" s="29">
        <v>11.854600810000001</v>
      </c>
      <c r="F100" s="29">
        <v>95.752358479999998</v>
      </c>
      <c r="G100" s="24">
        <v>3000.1009115800002</v>
      </c>
      <c r="I100" s="21"/>
      <c r="J100" s="21"/>
    </row>
    <row r="101" spans="1:10" s="13" customFormat="1" ht="10.5" x14ac:dyDescent="0.15">
      <c r="A101" s="22">
        <v>36831</v>
      </c>
      <c r="B101" s="23">
        <v>3060.9282484899995</v>
      </c>
      <c r="C101" s="29">
        <v>65.035099240000008</v>
      </c>
      <c r="D101" s="29">
        <v>1.422615E-2</v>
      </c>
      <c r="E101" s="29">
        <v>11.726245390000001</v>
      </c>
      <c r="F101" s="29">
        <v>95.104120629999997</v>
      </c>
      <c r="G101" s="24">
        <v>3232.8079398999994</v>
      </c>
      <c r="I101" s="21"/>
      <c r="J101" s="21"/>
    </row>
    <row r="102" spans="1:10" s="13" customFormat="1" ht="10.5" x14ac:dyDescent="0.15">
      <c r="A102" s="22">
        <v>36861</v>
      </c>
      <c r="B102" s="27">
        <v>2635.6922387399995</v>
      </c>
      <c r="C102" s="30">
        <v>96.914665889999995</v>
      </c>
      <c r="D102" s="30">
        <v>1.294322E-2</v>
      </c>
      <c r="E102" s="27">
        <v>18.470569690000001</v>
      </c>
      <c r="F102" s="27">
        <v>86.828646849999998</v>
      </c>
      <c r="G102" s="28">
        <v>2837.9190643899997</v>
      </c>
      <c r="I102" s="21"/>
      <c r="J102" s="21"/>
    </row>
    <row r="103" spans="1:10" s="13" customFormat="1" ht="10.5" x14ac:dyDescent="0.15">
      <c r="A103" s="32">
        <v>2001</v>
      </c>
      <c r="B103" s="18">
        <v>33304.883365990005</v>
      </c>
      <c r="C103" s="18">
        <v>2882.19939264</v>
      </c>
      <c r="D103" s="18">
        <v>8.458758999999999E-2</v>
      </c>
      <c r="E103" s="18">
        <v>104.86807350000001</v>
      </c>
      <c r="F103" s="18">
        <v>1053.3725924300002</v>
      </c>
      <c r="G103" s="19">
        <v>37345.408012150008</v>
      </c>
      <c r="I103" s="21"/>
      <c r="J103" s="21"/>
    </row>
    <row r="104" spans="1:10" s="13" customFormat="1" ht="10.5" x14ac:dyDescent="0.15">
      <c r="A104" s="22">
        <v>36892</v>
      </c>
      <c r="B104" s="23">
        <v>2729.78272612</v>
      </c>
      <c r="C104" s="23">
        <v>1062.2928960499999</v>
      </c>
      <c r="D104" s="29">
        <v>3.8769200000000003E-3</v>
      </c>
      <c r="E104" s="29">
        <v>5.6625432499999997</v>
      </c>
      <c r="F104" s="29">
        <v>82.78768448000001</v>
      </c>
      <c r="G104" s="24">
        <v>3880.5297268199997</v>
      </c>
      <c r="I104" s="21"/>
      <c r="J104" s="21"/>
    </row>
    <row r="105" spans="1:10" s="13" customFormat="1" ht="10.5" x14ac:dyDescent="0.15">
      <c r="A105" s="22">
        <v>36923</v>
      </c>
      <c r="B105" s="23">
        <v>2223.2358623499999</v>
      </c>
      <c r="C105" s="23">
        <v>584.59314948999997</v>
      </c>
      <c r="D105" s="29">
        <v>2.1443799999999999E-2</v>
      </c>
      <c r="E105" s="29">
        <v>5.7968190000000002</v>
      </c>
      <c r="F105" s="29">
        <v>74.914245700000009</v>
      </c>
      <c r="G105" s="24">
        <v>2888.5615203399998</v>
      </c>
      <c r="I105" s="21"/>
      <c r="J105" s="21"/>
    </row>
    <row r="106" spans="1:10" s="13" customFormat="1" ht="10.5" x14ac:dyDescent="0.15">
      <c r="A106" s="22">
        <v>36951</v>
      </c>
      <c r="B106" s="23">
        <v>2888.9779156999994</v>
      </c>
      <c r="C106" s="23">
        <v>438.27986805</v>
      </c>
      <c r="D106" s="29">
        <v>9.2422999999999984E-3</v>
      </c>
      <c r="E106" s="29">
        <v>7.1698586200000003</v>
      </c>
      <c r="F106" s="29">
        <v>78.039484139999999</v>
      </c>
      <c r="G106" s="24">
        <v>3412.4763688099993</v>
      </c>
      <c r="I106" s="21"/>
      <c r="J106" s="21"/>
    </row>
    <row r="107" spans="1:10" s="13" customFormat="1" ht="10.5" x14ac:dyDescent="0.15">
      <c r="A107" s="22">
        <v>36982</v>
      </c>
      <c r="B107" s="23">
        <v>2755.3495408399999</v>
      </c>
      <c r="C107" s="23">
        <v>111.64023028</v>
      </c>
      <c r="D107" s="29">
        <v>1.2097419999999999E-2</v>
      </c>
      <c r="E107" s="29">
        <v>7.9528003600000003</v>
      </c>
      <c r="F107" s="29">
        <v>81.845716030000006</v>
      </c>
      <c r="G107" s="24">
        <v>2956.8003849299998</v>
      </c>
      <c r="I107" s="21"/>
      <c r="J107" s="21"/>
    </row>
    <row r="108" spans="1:10" s="13" customFormat="1" ht="10.5" x14ac:dyDescent="0.15">
      <c r="A108" s="22">
        <v>37012</v>
      </c>
      <c r="B108" s="23">
        <v>2861.3261026199998</v>
      </c>
      <c r="C108" s="23">
        <v>98.332400700000008</v>
      </c>
      <c r="D108" s="29">
        <v>8.67449E-3</v>
      </c>
      <c r="E108" s="29">
        <v>9.8405493000000011</v>
      </c>
      <c r="F108" s="29">
        <v>106.59075838</v>
      </c>
      <c r="G108" s="24">
        <v>3076.0984854899998</v>
      </c>
      <c r="I108" s="21"/>
      <c r="J108" s="21"/>
    </row>
    <row r="109" spans="1:10" s="13" customFormat="1" ht="10.5" x14ac:dyDescent="0.15">
      <c r="A109" s="22">
        <v>37043</v>
      </c>
      <c r="B109" s="23">
        <v>2868.5137366100003</v>
      </c>
      <c r="C109" s="23">
        <v>94.741009969999993</v>
      </c>
      <c r="D109" s="29">
        <v>2.6018600000000001E-3</v>
      </c>
      <c r="E109" s="29">
        <v>8.3178748000000002</v>
      </c>
      <c r="F109" s="29">
        <v>85.001893609999996</v>
      </c>
      <c r="G109" s="24">
        <v>3056.5771168500005</v>
      </c>
      <c r="I109" s="21"/>
      <c r="J109" s="21"/>
    </row>
    <row r="110" spans="1:10" s="13" customFormat="1" ht="10.5" x14ac:dyDescent="0.15">
      <c r="A110" s="22">
        <v>37073</v>
      </c>
      <c r="B110" s="23">
        <v>2889.7923218300002</v>
      </c>
      <c r="C110" s="23">
        <v>83.771959099999989</v>
      </c>
      <c r="D110" s="29">
        <v>6.1861700000000004E-3</v>
      </c>
      <c r="E110" s="29">
        <v>7.6224779699999994</v>
      </c>
      <c r="F110" s="29">
        <v>86.881115900000012</v>
      </c>
      <c r="G110" s="24">
        <v>3068.0740609700006</v>
      </c>
      <c r="I110" s="21"/>
      <c r="J110" s="21"/>
    </row>
    <row r="111" spans="1:10" s="13" customFormat="1" ht="10.5" x14ac:dyDescent="0.15">
      <c r="A111" s="22">
        <v>37104</v>
      </c>
      <c r="B111" s="23">
        <v>2782.4558809999999</v>
      </c>
      <c r="C111" s="23">
        <v>89.444057120000011</v>
      </c>
      <c r="D111" s="29">
        <v>2.3978099999999998E-3</v>
      </c>
      <c r="E111" s="23">
        <v>11.63559358</v>
      </c>
      <c r="F111" s="23">
        <v>90.103260340000006</v>
      </c>
      <c r="G111" s="24">
        <v>2973.6411898499996</v>
      </c>
      <c r="I111" s="21"/>
      <c r="J111" s="21"/>
    </row>
    <row r="112" spans="1:10" s="13" customFormat="1" ht="10.5" x14ac:dyDescent="0.15">
      <c r="A112" s="22">
        <v>37135</v>
      </c>
      <c r="B112" s="23">
        <v>2768.6742379299994</v>
      </c>
      <c r="C112" s="23">
        <v>87.964615940000002</v>
      </c>
      <c r="D112" s="29">
        <v>4.6418700000000002E-3</v>
      </c>
      <c r="E112" s="23">
        <v>8.5917989000000006</v>
      </c>
      <c r="F112" s="23">
        <v>97.632955530000004</v>
      </c>
      <c r="G112" s="24">
        <v>2962.8682501699991</v>
      </c>
      <c r="I112" s="21"/>
      <c r="J112" s="21"/>
    </row>
    <row r="113" spans="1:10" s="13" customFormat="1" ht="10.5" x14ac:dyDescent="0.15">
      <c r="A113" s="22">
        <v>37165</v>
      </c>
      <c r="B113" s="23">
        <v>2921.1993141299995</v>
      </c>
      <c r="C113" s="23">
        <v>73.786327709999995</v>
      </c>
      <c r="D113" s="29">
        <v>5.7237199999999998E-3</v>
      </c>
      <c r="E113" s="23">
        <v>6.8174222100000001</v>
      </c>
      <c r="F113" s="23">
        <v>97.649171780000003</v>
      </c>
      <c r="G113" s="24">
        <v>3099.4579595499995</v>
      </c>
      <c r="I113" s="21"/>
      <c r="J113" s="21"/>
    </row>
    <row r="114" spans="1:10" s="13" customFormat="1" ht="10.5" x14ac:dyDescent="0.15">
      <c r="A114" s="22">
        <v>37196</v>
      </c>
      <c r="B114" s="23">
        <v>2792.3431584499999</v>
      </c>
      <c r="C114" s="23">
        <v>71.150682169999996</v>
      </c>
      <c r="D114" s="29">
        <v>4.3020100000000002E-3</v>
      </c>
      <c r="E114" s="23">
        <v>6.8201582599999995</v>
      </c>
      <c r="F114" s="23">
        <v>82.587080189999995</v>
      </c>
      <c r="G114" s="24">
        <v>2952.9053810800001</v>
      </c>
      <c r="I114" s="21"/>
      <c r="J114" s="21"/>
    </row>
    <row r="115" spans="1:10" s="13" customFormat="1" ht="10.5" x14ac:dyDescent="0.15">
      <c r="A115" s="22">
        <v>37226</v>
      </c>
      <c r="B115" s="27">
        <v>2823.2325684099997</v>
      </c>
      <c r="C115" s="27">
        <v>86.202196060000006</v>
      </c>
      <c r="D115" s="30">
        <v>3.3992199999999997E-3</v>
      </c>
      <c r="E115" s="27">
        <v>18.640177250000001</v>
      </c>
      <c r="F115" s="27">
        <v>89.33922634999999</v>
      </c>
      <c r="G115" s="28">
        <v>3017.4175672899996</v>
      </c>
      <c r="I115" s="21"/>
      <c r="J115" s="21"/>
    </row>
    <row r="116" spans="1:10" s="13" customFormat="1" ht="10.5" x14ac:dyDescent="0.15">
      <c r="A116" s="32">
        <v>2002</v>
      </c>
      <c r="B116" s="18">
        <v>36844.439862500003</v>
      </c>
      <c r="C116" s="18">
        <v>3266.00135404</v>
      </c>
      <c r="D116" s="18">
        <v>4.8421430000000001E-2</v>
      </c>
      <c r="E116" s="18">
        <v>238.95102777</v>
      </c>
      <c r="F116" s="18">
        <v>1162.9345111199998</v>
      </c>
      <c r="G116" s="19">
        <v>41512.375176860012</v>
      </c>
      <c r="I116" s="21"/>
      <c r="J116" s="21"/>
    </row>
    <row r="117" spans="1:10" s="13" customFormat="1" ht="10.5" x14ac:dyDescent="0.15">
      <c r="A117" s="22">
        <v>37257</v>
      </c>
      <c r="B117" s="23">
        <v>2956.2536047799999</v>
      </c>
      <c r="C117" s="23">
        <v>1193.31223071</v>
      </c>
      <c r="D117" s="23">
        <v>1.199507E-2</v>
      </c>
      <c r="E117" s="23">
        <v>5.7734509999999997</v>
      </c>
      <c r="F117" s="23">
        <v>91.231165300000001</v>
      </c>
      <c r="G117" s="24">
        <v>4246.5824468599994</v>
      </c>
      <c r="I117" s="21"/>
      <c r="J117" s="21"/>
    </row>
    <row r="118" spans="1:10" s="13" customFormat="1" ht="10.5" x14ac:dyDescent="0.15">
      <c r="A118" s="22">
        <v>37288</v>
      </c>
      <c r="B118" s="23">
        <v>2612.9778396300003</v>
      </c>
      <c r="C118" s="23">
        <v>636.03545223000003</v>
      </c>
      <c r="D118" s="23">
        <v>1.3655099999999999E-3</v>
      </c>
      <c r="E118" s="23">
        <v>6.9022407300000008</v>
      </c>
      <c r="F118" s="23">
        <v>77.140076890000003</v>
      </c>
      <c r="G118" s="24">
        <v>3333.0569749900001</v>
      </c>
      <c r="I118" s="21"/>
      <c r="J118" s="21"/>
    </row>
    <row r="119" spans="1:10" s="13" customFormat="1" ht="10.5" x14ac:dyDescent="0.15">
      <c r="A119" s="22">
        <v>37316</v>
      </c>
      <c r="B119" s="23">
        <v>2603.1007291300002</v>
      </c>
      <c r="C119" s="23">
        <v>462.72423046999995</v>
      </c>
      <c r="D119" s="23">
        <v>1.4731199999999999E-3</v>
      </c>
      <c r="E119" s="23">
        <v>12.515117550000001</v>
      </c>
      <c r="F119" s="23">
        <v>84.653371519999993</v>
      </c>
      <c r="G119" s="24">
        <v>3162.9949217899998</v>
      </c>
      <c r="I119" s="21"/>
      <c r="J119" s="21"/>
    </row>
    <row r="120" spans="1:10" s="13" customFormat="1" ht="10.5" x14ac:dyDescent="0.15">
      <c r="A120" s="22">
        <v>37347</v>
      </c>
      <c r="B120" s="23">
        <v>2964.8228756200001</v>
      </c>
      <c r="C120" s="23">
        <v>133.96017180999999</v>
      </c>
      <c r="D120" s="23">
        <v>1.4599700000000001E-3</v>
      </c>
      <c r="E120" s="29">
        <v>12.91391263</v>
      </c>
      <c r="F120" s="29">
        <v>101.80322415000001</v>
      </c>
      <c r="G120" s="24">
        <v>3213.5016441799999</v>
      </c>
      <c r="I120" s="21"/>
      <c r="J120" s="21"/>
    </row>
    <row r="121" spans="1:10" s="13" customFormat="1" ht="10.5" x14ac:dyDescent="0.15">
      <c r="A121" s="22">
        <v>37377</v>
      </c>
      <c r="B121" s="23">
        <v>2848.26398131</v>
      </c>
      <c r="C121" s="23">
        <v>110.36359097</v>
      </c>
      <c r="D121" s="23">
        <v>6.39596E-3</v>
      </c>
      <c r="E121" s="29">
        <v>39.820801189999997</v>
      </c>
      <c r="F121" s="23">
        <v>101.00960938</v>
      </c>
      <c r="G121" s="24">
        <v>3099.4643788100002</v>
      </c>
      <c r="I121" s="21"/>
      <c r="J121" s="21"/>
    </row>
    <row r="122" spans="1:10" s="13" customFormat="1" ht="10.5" x14ac:dyDescent="0.15">
      <c r="A122" s="22">
        <v>37408</v>
      </c>
      <c r="B122" s="23">
        <v>2934.2457861799994</v>
      </c>
      <c r="C122" s="23">
        <v>113.01082319</v>
      </c>
      <c r="D122" s="23">
        <v>4.8265699999999996E-3</v>
      </c>
      <c r="E122" s="29">
        <v>24.193906300000002</v>
      </c>
      <c r="F122" s="29">
        <v>87.926774340000009</v>
      </c>
      <c r="G122" s="24">
        <v>3159.3821165799995</v>
      </c>
      <c r="I122" s="21"/>
      <c r="J122" s="21"/>
    </row>
    <row r="123" spans="1:10" s="13" customFormat="1" ht="10.5" x14ac:dyDescent="0.15">
      <c r="A123" s="22">
        <v>37438</v>
      </c>
      <c r="B123" s="23">
        <v>2999.9127828000005</v>
      </c>
      <c r="C123" s="23">
        <v>101.73644722</v>
      </c>
      <c r="D123" s="23">
        <v>1.0845099999999999E-3</v>
      </c>
      <c r="E123" s="29">
        <v>14.37338825</v>
      </c>
      <c r="F123" s="29">
        <v>84.309381739999992</v>
      </c>
      <c r="G123" s="24">
        <v>3200.3330845200007</v>
      </c>
      <c r="I123" s="21"/>
      <c r="J123" s="21"/>
    </row>
    <row r="124" spans="1:10" s="13" customFormat="1" ht="10.5" x14ac:dyDescent="0.15">
      <c r="A124" s="22">
        <v>37469</v>
      </c>
      <c r="B124" s="23">
        <v>2964.7935087800001</v>
      </c>
      <c r="C124" s="23">
        <v>100.39614284999999</v>
      </c>
      <c r="D124" s="23">
        <v>1.1845100000000001E-2</v>
      </c>
      <c r="E124" s="29">
        <v>15.802537460000002</v>
      </c>
      <c r="F124" s="29">
        <v>114.24162991</v>
      </c>
      <c r="G124" s="24">
        <v>3195.2456641000003</v>
      </c>
      <c r="I124" s="21"/>
      <c r="J124" s="21"/>
    </row>
    <row r="125" spans="1:10" s="13" customFormat="1" ht="10.5" x14ac:dyDescent="0.15">
      <c r="A125" s="22">
        <v>37500</v>
      </c>
      <c r="B125" s="23">
        <v>3204.6919397899997</v>
      </c>
      <c r="C125" s="23">
        <v>118.55898083</v>
      </c>
      <c r="D125" s="23">
        <v>7.453099999999999E-4</v>
      </c>
      <c r="E125" s="29">
        <v>16.207073279999999</v>
      </c>
      <c r="F125" s="29">
        <v>102.19915338</v>
      </c>
      <c r="G125" s="24">
        <v>3441.6578925899998</v>
      </c>
      <c r="I125" s="21"/>
      <c r="J125" s="21"/>
    </row>
    <row r="126" spans="1:10" s="13" customFormat="1" ht="10.5" x14ac:dyDescent="0.15">
      <c r="A126" s="22">
        <v>37530</v>
      </c>
      <c r="B126" s="23">
        <v>3933.6139081999995</v>
      </c>
      <c r="C126" s="23">
        <v>95.024191470000005</v>
      </c>
      <c r="D126" s="23">
        <v>4.7981899999999999E-3</v>
      </c>
      <c r="E126" s="29">
        <v>19.735536510000003</v>
      </c>
      <c r="F126" s="29">
        <v>119.91969422</v>
      </c>
      <c r="G126" s="24">
        <v>4168.2981285899996</v>
      </c>
      <c r="I126" s="21"/>
      <c r="J126" s="21"/>
    </row>
    <row r="127" spans="1:10" s="13" customFormat="1" ht="10.5" x14ac:dyDescent="0.15">
      <c r="A127" s="22">
        <v>37561</v>
      </c>
      <c r="B127" s="23">
        <v>3544.9401159099998</v>
      </c>
      <c r="C127" s="23">
        <v>80.410324829999993</v>
      </c>
      <c r="D127" s="23">
        <v>1.4579700000000001E-3</v>
      </c>
      <c r="E127" s="29">
        <v>18.549514160000001</v>
      </c>
      <c r="F127" s="29">
        <v>90.510146819999989</v>
      </c>
      <c r="G127" s="24">
        <v>3734.4115596899996</v>
      </c>
      <c r="I127" s="21"/>
      <c r="J127" s="21"/>
    </row>
    <row r="128" spans="1:10" s="13" customFormat="1" ht="10.5" x14ac:dyDescent="0.15">
      <c r="A128" s="22">
        <v>37591</v>
      </c>
      <c r="B128" s="27">
        <v>3276.8227903700003</v>
      </c>
      <c r="C128" s="27">
        <v>120.46876746</v>
      </c>
      <c r="D128" s="27">
        <v>9.7415000000000002E-4</v>
      </c>
      <c r="E128" s="30">
        <v>52.163548710000001</v>
      </c>
      <c r="F128" s="30">
        <v>107.99028346999999</v>
      </c>
      <c r="G128" s="28">
        <v>3557.4463641600005</v>
      </c>
      <c r="I128" s="21"/>
      <c r="J128" s="21"/>
    </row>
    <row r="129" spans="1:10" s="13" customFormat="1" ht="10.5" x14ac:dyDescent="0.15">
      <c r="A129" s="32">
        <v>2003</v>
      </c>
      <c r="B129" s="18">
        <v>39743.586678279993</v>
      </c>
      <c r="C129" s="18">
        <v>3475.3223320599996</v>
      </c>
      <c r="D129" s="18">
        <v>1.2700030000105001E-4</v>
      </c>
      <c r="E129" s="18">
        <v>532.66251388000001</v>
      </c>
      <c r="F129" s="18">
        <v>1365.8559088800002</v>
      </c>
      <c r="G129" s="19">
        <v>45117.427560100296</v>
      </c>
      <c r="I129" s="21"/>
      <c r="J129" s="21"/>
    </row>
    <row r="130" spans="1:10" s="13" customFormat="1" ht="10.5" x14ac:dyDescent="0.15">
      <c r="A130" s="22">
        <v>37622</v>
      </c>
      <c r="B130" s="23">
        <v>3360.2956649299995</v>
      </c>
      <c r="C130" s="29">
        <v>1255.4345089200001</v>
      </c>
      <c r="D130" s="29">
        <v>1.27E-4</v>
      </c>
      <c r="E130" s="29">
        <v>31.359091280000001</v>
      </c>
      <c r="F130" s="29">
        <v>111.75763436</v>
      </c>
      <c r="G130" s="24">
        <v>4758.8470264899997</v>
      </c>
      <c r="I130" s="21"/>
      <c r="J130" s="21"/>
    </row>
    <row r="131" spans="1:10" s="13" customFormat="1" ht="10.5" x14ac:dyDescent="0.15">
      <c r="A131" s="22">
        <v>37653</v>
      </c>
      <c r="B131" s="23">
        <v>3196.5577241999995</v>
      </c>
      <c r="C131" s="29">
        <v>696.60370507000005</v>
      </c>
      <c r="D131" s="29">
        <v>1E-10</v>
      </c>
      <c r="E131" s="29">
        <v>33.871788189999997</v>
      </c>
      <c r="F131" s="29">
        <v>96.827399870000008</v>
      </c>
      <c r="G131" s="24">
        <v>4023.8606173301</v>
      </c>
      <c r="I131" s="21"/>
      <c r="J131" s="21"/>
    </row>
    <row r="132" spans="1:10" s="13" customFormat="1" ht="10.5" x14ac:dyDescent="0.15">
      <c r="A132" s="22">
        <v>37681</v>
      </c>
      <c r="B132" s="23">
        <v>3160.0108024000001</v>
      </c>
      <c r="C132" s="29">
        <v>477.51140064999998</v>
      </c>
      <c r="D132" s="29">
        <v>1E-10</v>
      </c>
      <c r="E132" s="29">
        <v>34.482396770000001</v>
      </c>
      <c r="F132" s="29">
        <v>92.316869530000005</v>
      </c>
      <c r="G132" s="24">
        <v>3764.3214693501</v>
      </c>
      <c r="I132" s="21"/>
      <c r="J132" s="21"/>
    </row>
    <row r="133" spans="1:10" s="13" customFormat="1" ht="10.5" x14ac:dyDescent="0.15">
      <c r="A133" s="22">
        <v>37712</v>
      </c>
      <c r="B133" s="23">
        <v>3215.30735538</v>
      </c>
      <c r="C133" s="29">
        <v>128.70455018000001</v>
      </c>
      <c r="D133" s="29">
        <v>1E-10</v>
      </c>
      <c r="E133" s="29">
        <v>35.42408768</v>
      </c>
      <c r="F133" s="29">
        <v>102.03821418000001</v>
      </c>
      <c r="G133" s="24">
        <v>3481.4742074200999</v>
      </c>
      <c r="I133" s="21"/>
      <c r="J133" s="21"/>
    </row>
    <row r="134" spans="1:10" s="13" customFormat="1" ht="10.5" x14ac:dyDescent="0.15">
      <c r="A134" s="22">
        <v>37742</v>
      </c>
      <c r="B134" s="23">
        <v>3098.9302210199999</v>
      </c>
      <c r="C134" s="29">
        <v>112.74018094</v>
      </c>
      <c r="D134" s="29">
        <v>9.9999999999999992E-18</v>
      </c>
      <c r="E134" s="29">
        <v>37.965003400000001</v>
      </c>
      <c r="F134" s="29">
        <v>119.10072926000001</v>
      </c>
      <c r="G134" s="24">
        <v>3368.73613462</v>
      </c>
      <c r="I134" s="21"/>
      <c r="J134" s="21"/>
    </row>
    <row r="135" spans="1:10" s="13" customFormat="1" ht="10.5" x14ac:dyDescent="0.15">
      <c r="A135" s="22">
        <v>37773</v>
      </c>
      <c r="B135" s="23">
        <v>3117.6823438400002</v>
      </c>
      <c r="C135" s="29">
        <v>123.06426288</v>
      </c>
      <c r="D135" s="29">
        <v>9.9999999999999992E-18</v>
      </c>
      <c r="E135" s="29">
        <v>37.860134719999998</v>
      </c>
      <c r="F135" s="29">
        <v>102.29145181999999</v>
      </c>
      <c r="G135" s="24">
        <v>3380.8981932600004</v>
      </c>
      <c r="I135" s="21"/>
      <c r="J135" s="21"/>
    </row>
    <row r="136" spans="1:10" s="13" customFormat="1" ht="10.5" x14ac:dyDescent="0.15">
      <c r="A136" s="22">
        <v>37803</v>
      </c>
      <c r="B136" s="23">
        <v>3196.87578196</v>
      </c>
      <c r="C136" s="29">
        <v>113.42155921999999</v>
      </c>
      <c r="D136" s="29">
        <v>9.9999999999999992E-18</v>
      </c>
      <c r="E136" s="29">
        <v>40.363637409999995</v>
      </c>
      <c r="F136" s="29">
        <v>129.48952506999998</v>
      </c>
      <c r="G136" s="24">
        <v>3480.1505036600001</v>
      </c>
      <c r="I136" s="21"/>
      <c r="J136" s="21"/>
    </row>
    <row r="137" spans="1:10" s="13" customFormat="1" ht="10.5" x14ac:dyDescent="0.15">
      <c r="A137" s="22">
        <v>37834</v>
      </c>
      <c r="B137" s="23">
        <v>3159.7282124099997</v>
      </c>
      <c r="C137" s="29">
        <v>104.03944645999999</v>
      </c>
      <c r="D137" s="29">
        <v>9.9999999999999992E-18</v>
      </c>
      <c r="E137" s="29">
        <v>47.565857549999997</v>
      </c>
      <c r="F137" s="29">
        <v>104.3182977</v>
      </c>
      <c r="G137" s="24">
        <v>3415.6518141199999</v>
      </c>
      <c r="I137" s="21"/>
      <c r="J137" s="21"/>
    </row>
    <row r="138" spans="1:10" s="13" customFormat="1" ht="10.5" x14ac:dyDescent="0.15">
      <c r="A138" s="22">
        <v>37865</v>
      </c>
      <c r="B138" s="23">
        <v>3340.8865506299994</v>
      </c>
      <c r="C138" s="29">
        <v>127.78506383</v>
      </c>
      <c r="D138" s="29">
        <v>9.9999999999999992E-18</v>
      </c>
      <c r="E138" s="29">
        <v>62.716072320000002</v>
      </c>
      <c r="F138" s="29">
        <v>130.74187431000001</v>
      </c>
      <c r="G138" s="24">
        <v>3662.1295610899997</v>
      </c>
      <c r="I138" s="21"/>
      <c r="J138" s="21"/>
    </row>
    <row r="139" spans="1:10" s="13" customFormat="1" ht="10.5" x14ac:dyDescent="0.15">
      <c r="A139" s="22">
        <v>37895</v>
      </c>
      <c r="B139" s="23">
        <v>3423.2178171800001</v>
      </c>
      <c r="C139" s="29">
        <v>106.35170226999999</v>
      </c>
      <c r="D139" s="29">
        <v>9.9999999999999992E-26</v>
      </c>
      <c r="E139" s="29">
        <v>56.183342920000001</v>
      </c>
      <c r="F139" s="29">
        <v>131.14129323</v>
      </c>
      <c r="G139" s="24">
        <v>3716.8941556</v>
      </c>
      <c r="I139" s="21"/>
      <c r="J139" s="21"/>
    </row>
    <row r="140" spans="1:10" s="13" customFormat="1" ht="10.5" x14ac:dyDescent="0.15">
      <c r="A140" s="22">
        <v>37926</v>
      </c>
      <c r="B140" s="23">
        <v>3484.6806393400002</v>
      </c>
      <c r="C140" s="29">
        <v>88.853684760000007</v>
      </c>
      <c r="D140" s="29">
        <v>1.0000000000000001E-15</v>
      </c>
      <c r="E140" s="29">
        <v>42.740075099999999</v>
      </c>
      <c r="F140" s="29">
        <v>111.93938187000001</v>
      </c>
      <c r="G140" s="24">
        <v>3728.2137810700001</v>
      </c>
      <c r="I140" s="21"/>
      <c r="J140" s="21"/>
    </row>
    <row r="141" spans="1:10" s="13" customFormat="1" ht="10.5" x14ac:dyDescent="0.15">
      <c r="A141" s="22">
        <v>37956</v>
      </c>
      <c r="B141" s="27">
        <v>3989.4135649899999</v>
      </c>
      <c r="C141" s="30">
        <v>140.81226687999998</v>
      </c>
      <c r="D141" s="30">
        <v>1.0000000000000001E-21</v>
      </c>
      <c r="E141" s="30">
        <v>72.131026540000008</v>
      </c>
      <c r="F141" s="30">
        <v>133.89323768</v>
      </c>
      <c r="G141" s="28">
        <v>4336.2500960899997</v>
      </c>
      <c r="I141" s="21"/>
      <c r="J141" s="21"/>
    </row>
    <row r="142" spans="1:10" s="13" customFormat="1" ht="10.5" x14ac:dyDescent="0.15">
      <c r="A142" s="17">
        <v>2004</v>
      </c>
      <c r="B142" s="18">
        <v>45415.576067540002</v>
      </c>
      <c r="C142" s="18">
        <v>3951.3007820299999</v>
      </c>
      <c r="D142" s="18">
        <v>1.001401102101E-12</v>
      </c>
      <c r="E142" s="18">
        <v>311.23132763000007</v>
      </c>
      <c r="F142" s="18">
        <v>1798.84572437</v>
      </c>
      <c r="G142" s="19">
        <v>51476.953901569999</v>
      </c>
      <c r="I142" s="21"/>
      <c r="J142" s="21"/>
    </row>
    <row r="143" spans="1:10" s="13" customFormat="1" ht="10.5" x14ac:dyDescent="0.15">
      <c r="A143" s="22">
        <v>37987</v>
      </c>
      <c r="B143" s="23">
        <v>3575.0946525500003</v>
      </c>
      <c r="C143" s="29">
        <v>1445.5982539500001</v>
      </c>
      <c r="D143" s="29">
        <v>1.0000000000000001E-21</v>
      </c>
      <c r="E143" s="29">
        <v>17.569706920000002</v>
      </c>
      <c r="F143" s="29">
        <v>148.8383058</v>
      </c>
      <c r="G143" s="24">
        <v>5187.1009192199999</v>
      </c>
      <c r="I143" s="21"/>
      <c r="J143" s="21"/>
    </row>
    <row r="144" spans="1:10" s="13" customFormat="1" ht="10.5" x14ac:dyDescent="0.15">
      <c r="A144" s="22">
        <v>38018</v>
      </c>
      <c r="B144" s="23">
        <v>3262.9382461200003</v>
      </c>
      <c r="C144" s="29">
        <v>753.93685253000001</v>
      </c>
      <c r="D144" s="29">
        <v>1.0000000000000001E-15</v>
      </c>
      <c r="E144" s="29">
        <v>15.76867083</v>
      </c>
      <c r="F144" s="29">
        <v>122.09177265999999</v>
      </c>
      <c r="G144" s="24">
        <v>4154.7355421399998</v>
      </c>
      <c r="I144" s="21"/>
      <c r="J144" s="21"/>
    </row>
    <row r="145" spans="1:10" s="13" customFormat="1" ht="10.5" x14ac:dyDescent="0.15">
      <c r="A145" s="22">
        <v>38047</v>
      </c>
      <c r="B145" s="23">
        <v>3469.3529220500004</v>
      </c>
      <c r="C145" s="29">
        <v>566.52764316999992</v>
      </c>
      <c r="D145" s="29">
        <v>1.0000000000000001E-21</v>
      </c>
      <c r="E145" s="29">
        <v>42.788641560000002</v>
      </c>
      <c r="F145" s="29">
        <v>146.91643659000002</v>
      </c>
      <c r="G145" s="24">
        <v>4225.5856433700001</v>
      </c>
      <c r="I145" s="21"/>
      <c r="J145" s="21"/>
    </row>
    <row r="146" spans="1:10" s="13" customFormat="1" ht="10.5" x14ac:dyDescent="0.15">
      <c r="A146" s="22">
        <v>38078</v>
      </c>
      <c r="B146" s="23">
        <v>3656.9567683599998</v>
      </c>
      <c r="C146" s="29">
        <v>146.31388794999998</v>
      </c>
      <c r="D146" s="29">
        <v>9.9999999999999998E-17</v>
      </c>
      <c r="E146" s="29">
        <v>27.39827708</v>
      </c>
      <c r="F146" s="29">
        <v>138.06551146000001</v>
      </c>
      <c r="G146" s="24">
        <v>3968.7344448499998</v>
      </c>
      <c r="I146" s="21"/>
      <c r="J146" s="21"/>
    </row>
    <row r="147" spans="1:10" s="13" customFormat="1" ht="10.5" x14ac:dyDescent="0.15">
      <c r="A147" s="22">
        <v>38108</v>
      </c>
      <c r="B147" s="23">
        <v>3667.4396289800002</v>
      </c>
      <c r="C147" s="29">
        <v>133.25653671000001</v>
      </c>
      <c r="D147" s="29">
        <v>1.0000000000000001E-18</v>
      </c>
      <c r="E147" s="29">
        <v>29.58328109</v>
      </c>
      <c r="F147" s="29">
        <v>152.78220661</v>
      </c>
      <c r="G147" s="24">
        <v>3983.0616533900002</v>
      </c>
      <c r="I147" s="21"/>
      <c r="J147" s="21"/>
    </row>
    <row r="148" spans="1:10" s="13" customFormat="1" ht="10.5" x14ac:dyDescent="0.15">
      <c r="A148" s="22">
        <v>38139</v>
      </c>
      <c r="B148" s="23">
        <v>3831.5648213499994</v>
      </c>
      <c r="C148" s="29">
        <v>150.28940286000002</v>
      </c>
      <c r="D148" s="29">
        <v>9.9999999999999993E-23</v>
      </c>
      <c r="E148" s="29">
        <v>31.19330055</v>
      </c>
      <c r="F148" s="29">
        <v>154.07490421</v>
      </c>
      <c r="G148" s="24">
        <v>4167.1224289699994</v>
      </c>
      <c r="I148" s="21"/>
      <c r="J148" s="21"/>
    </row>
    <row r="149" spans="1:10" s="13" customFormat="1" ht="10.5" x14ac:dyDescent="0.15">
      <c r="A149" s="22">
        <v>38169</v>
      </c>
      <c r="B149" s="23">
        <v>3742.9504009499997</v>
      </c>
      <c r="C149" s="29">
        <v>128.57392820999999</v>
      </c>
      <c r="D149" s="29">
        <v>1.0000000000000001E-24</v>
      </c>
      <c r="E149" s="29">
        <v>21.158525010000002</v>
      </c>
      <c r="F149" s="29">
        <v>145.92662397000001</v>
      </c>
      <c r="G149" s="24">
        <v>4038.6094781399997</v>
      </c>
      <c r="I149" s="21"/>
      <c r="J149" s="21"/>
    </row>
    <row r="150" spans="1:10" s="13" customFormat="1" ht="10.5" x14ac:dyDescent="0.15">
      <c r="A150" s="22">
        <v>38200</v>
      </c>
      <c r="B150" s="23">
        <v>3916.3349964600002</v>
      </c>
      <c r="C150" s="29">
        <v>125.30593384000001</v>
      </c>
      <c r="D150" s="29">
        <v>9.9999999999999998E-13</v>
      </c>
      <c r="E150" s="29">
        <v>14.27768743</v>
      </c>
      <c r="F150" s="29">
        <v>157.12618846000001</v>
      </c>
      <c r="G150" s="24">
        <v>4213.0448061900006</v>
      </c>
      <c r="I150" s="21"/>
      <c r="J150" s="21"/>
    </row>
    <row r="151" spans="1:10" s="13" customFormat="1" ht="10.5" x14ac:dyDescent="0.15">
      <c r="A151" s="22">
        <v>38231</v>
      </c>
      <c r="B151" s="23">
        <v>4041.5190273700005</v>
      </c>
      <c r="C151" s="29">
        <v>140.82851955999999</v>
      </c>
      <c r="D151" s="29">
        <v>9.9999999999999998E-20</v>
      </c>
      <c r="E151" s="29">
        <v>11.425775210000001</v>
      </c>
      <c r="F151" s="29">
        <v>139.72729097999999</v>
      </c>
      <c r="G151" s="24">
        <v>4333.5006131200007</v>
      </c>
      <c r="I151" s="21"/>
      <c r="J151" s="21"/>
    </row>
    <row r="152" spans="1:10" s="13" customFormat="1" ht="10.5" x14ac:dyDescent="0.15">
      <c r="A152" s="22">
        <v>38261</v>
      </c>
      <c r="B152" s="23">
        <v>4010.44360121</v>
      </c>
      <c r="C152" s="29">
        <v>107.87045579000001</v>
      </c>
      <c r="D152" s="29">
        <v>9.9999999999999998E-17</v>
      </c>
      <c r="E152" s="29">
        <v>19.768216420000002</v>
      </c>
      <c r="F152" s="29">
        <v>146.83935787999999</v>
      </c>
      <c r="G152" s="24">
        <v>4284.9216312999988</v>
      </c>
      <c r="I152" s="21"/>
      <c r="J152" s="21"/>
    </row>
    <row r="153" spans="1:10" s="13" customFormat="1" ht="10.5" x14ac:dyDescent="0.15">
      <c r="A153" s="22">
        <v>38292</v>
      </c>
      <c r="B153" s="23">
        <v>4129.9926760999997</v>
      </c>
      <c r="C153" s="29">
        <v>100.70703698999999</v>
      </c>
      <c r="D153" s="29">
        <v>9.9999999999999998E-17</v>
      </c>
      <c r="E153" s="29">
        <v>23.8590576</v>
      </c>
      <c r="F153" s="29">
        <v>163.95160231</v>
      </c>
      <c r="G153" s="24">
        <v>4418.5103729999992</v>
      </c>
      <c r="I153" s="21"/>
      <c r="J153" s="21"/>
    </row>
    <row r="154" spans="1:10" s="13" customFormat="1" ht="10.5" x14ac:dyDescent="0.15">
      <c r="A154" s="22">
        <v>38322</v>
      </c>
      <c r="B154" s="27">
        <v>4110.9883260399993</v>
      </c>
      <c r="C154" s="30">
        <v>152.09233047000001</v>
      </c>
      <c r="D154" s="30">
        <v>9.9999999999999998E-17</v>
      </c>
      <c r="E154" s="30">
        <v>56.44018793</v>
      </c>
      <c r="F154" s="30">
        <v>182.50552343999999</v>
      </c>
      <c r="G154" s="28">
        <v>4502.0263678799993</v>
      </c>
      <c r="I154" s="21"/>
      <c r="J154" s="21"/>
    </row>
    <row r="155" spans="1:10" s="13" customFormat="1" ht="10.5" x14ac:dyDescent="0.15">
      <c r="A155" s="17">
        <v>2005</v>
      </c>
      <c r="B155" s="18">
        <v>50248.240172799997</v>
      </c>
      <c r="C155" s="18">
        <v>4657.9569974999995</v>
      </c>
      <c r="D155" s="18">
        <v>1.1009999999999998E-13</v>
      </c>
      <c r="E155" s="18">
        <v>324.55390066000001</v>
      </c>
      <c r="F155" s="18">
        <v>2063.9135453399995</v>
      </c>
      <c r="G155" s="19">
        <v>57294.664616299997</v>
      </c>
      <c r="I155" s="21"/>
      <c r="J155" s="21"/>
    </row>
    <row r="156" spans="1:10" s="13" customFormat="1" ht="10.5" x14ac:dyDescent="0.15">
      <c r="A156" s="22">
        <v>38353</v>
      </c>
      <c r="B156" s="23">
        <v>4208.8953191800001</v>
      </c>
      <c r="C156" s="29">
        <v>1680.87629868</v>
      </c>
      <c r="D156" s="29">
        <v>9.9999999999999998E-17</v>
      </c>
      <c r="E156" s="29">
        <v>11.60113138</v>
      </c>
      <c r="F156" s="29">
        <v>167.57633265000001</v>
      </c>
      <c r="G156" s="24">
        <v>6068.9490818900003</v>
      </c>
      <c r="I156" s="21"/>
      <c r="J156" s="21"/>
    </row>
    <row r="157" spans="1:10" s="13" customFormat="1" ht="10.5" x14ac:dyDescent="0.15">
      <c r="A157" s="22">
        <v>38384</v>
      </c>
      <c r="B157" s="23">
        <v>3877.7236551000001</v>
      </c>
      <c r="C157" s="29">
        <v>906.63659192</v>
      </c>
      <c r="D157" s="29">
        <v>1E-14</v>
      </c>
      <c r="E157" s="29">
        <v>12.09059626</v>
      </c>
      <c r="F157" s="29">
        <v>134.37765934999999</v>
      </c>
      <c r="G157" s="24">
        <v>4930.82850263</v>
      </c>
      <c r="I157" s="21"/>
      <c r="J157" s="21"/>
    </row>
    <row r="158" spans="1:10" s="13" customFormat="1" ht="10.5" x14ac:dyDescent="0.15">
      <c r="A158" s="22">
        <v>38412</v>
      </c>
      <c r="B158" s="23">
        <v>3987.7631904600003</v>
      </c>
      <c r="C158" s="29">
        <v>676.20404330999997</v>
      </c>
      <c r="D158" s="29">
        <v>1E-14</v>
      </c>
      <c r="E158" s="29">
        <v>25.706646890000002</v>
      </c>
      <c r="F158" s="29">
        <v>173.30664350999999</v>
      </c>
      <c r="G158" s="24">
        <v>4862.9805241700005</v>
      </c>
      <c r="I158" s="21"/>
      <c r="J158" s="21"/>
    </row>
    <row r="159" spans="1:10" s="13" customFormat="1" ht="10.5" x14ac:dyDescent="0.15">
      <c r="A159" s="22">
        <v>38443</v>
      </c>
      <c r="B159" s="23">
        <v>4165.2360577700001</v>
      </c>
      <c r="C159" s="29">
        <v>166.35354980000002</v>
      </c>
      <c r="D159" s="29">
        <v>1E-14</v>
      </c>
      <c r="E159" s="29">
        <v>21.581272739999999</v>
      </c>
      <c r="F159" s="29">
        <v>154.64357028000001</v>
      </c>
      <c r="G159" s="24">
        <v>4507.81445059</v>
      </c>
      <c r="I159" s="21"/>
      <c r="J159" s="21"/>
    </row>
    <row r="160" spans="1:10" s="13" customFormat="1" ht="10.5" x14ac:dyDescent="0.15">
      <c r="A160" s="22">
        <v>38473</v>
      </c>
      <c r="B160" s="23">
        <v>4065.2090785100004</v>
      </c>
      <c r="C160" s="29">
        <v>155.35138946000001</v>
      </c>
      <c r="D160" s="29">
        <v>1E-14</v>
      </c>
      <c r="E160" s="29">
        <v>29.433042539999999</v>
      </c>
      <c r="F160" s="29">
        <v>167.48472469000001</v>
      </c>
      <c r="G160" s="24">
        <v>4417.4782352000002</v>
      </c>
      <c r="I160" s="21"/>
      <c r="J160" s="21"/>
    </row>
    <row r="161" spans="1:10" s="13" customFormat="1" ht="10.5" x14ac:dyDescent="0.15">
      <c r="A161" s="22">
        <v>38504</v>
      </c>
      <c r="B161" s="23">
        <v>4129.9117145199998</v>
      </c>
      <c r="C161" s="29">
        <v>186.29742844999998</v>
      </c>
      <c r="D161" s="29">
        <v>1E-14</v>
      </c>
      <c r="E161" s="29">
        <v>28.326873840000001</v>
      </c>
      <c r="F161" s="29">
        <v>178.65903516999998</v>
      </c>
      <c r="G161" s="24">
        <v>4523.1950519799993</v>
      </c>
      <c r="I161" s="21"/>
      <c r="J161" s="21"/>
    </row>
    <row r="162" spans="1:10" s="13" customFormat="1" ht="10.5" x14ac:dyDescent="0.15">
      <c r="A162" s="22">
        <v>38534</v>
      </c>
      <c r="B162" s="23">
        <v>4103.8061905300001</v>
      </c>
      <c r="C162" s="29">
        <v>144.06244402999999</v>
      </c>
      <c r="D162" s="29">
        <v>1E-14</v>
      </c>
      <c r="E162" s="29">
        <v>26.851861829999997</v>
      </c>
      <c r="F162" s="29">
        <v>169.64846768999999</v>
      </c>
      <c r="G162" s="24">
        <v>4444.3689640800003</v>
      </c>
      <c r="I162" s="21"/>
      <c r="J162" s="21"/>
    </row>
    <row r="163" spans="1:10" s="13" customFormat="1" ht="10.5" x14ac:dyDescent="0.15">
      <c r="A163" s="22">
        <v>38565</v>
      </c>
      <c r="B163" s="23">
        <v>4157.0969005899997</v>
      </c>
      <c r="C163" s="29">
        <v>150.48078284000002</v>
      </c>
      <c r="D163" s="29">
        <v>1E-14</v>
      </c>
      <c r="E163" s="29">
        <v>26.91209855</v>
      </c>
      <c r="F163" s="29">
        <v>204.41852034999999</v>
      </c>
      <c r="G163" s="24">
        <v>4538.90830233</v>
      </c>
      <c r="I163" s="21"/>
      <c r="J163" s="21"/>
    </row>
    <row r="164" spans="1:10" s="13" customFormat="1" ht="10.5" x14ac:dyDescent="0.15">
      <c r="A164" s="22">
        <v>38596</v>
      </c>
      <c r="B164" s="23">
        <v>4308.0148950699995</v>
      </c>
      <c r="C164" s="29">
        <v>186.60950253000001</v>
      </c>
      <c r="D164" s="29">
        <v>1E-14</v>
      </c>
      <c r="E164" s="29">
        <v>29.76674191</v>
      </c>
      <c r="F164" s="29">
        <v>179.25522777</v>
      </c>
      <c r="G164" s="24">
        <v>4703.6463672799991</v>
      </c>
      <c r="I164" s="21"/>
      <c r="J164" s="21"/>
    </row>
    <row r="165" spans="1:10" s="13" customFormat="1" ht="10.5" x14ac:dyDescent="0.15">
      <c r="A165" s="22">
        <v>38626</v>
      </c>
      <c r="B165" s="23">
        <v>4337.2262254899997</v>
      </c>
      <c r="C165" s="29">
        <v>120.16517895999999</v>
      </c>
      <c r="D165" s="29">
        <v>1E-14</v>
      </c>
      <c r="E165" s="29">
        <v>27.225263780000002</v>
      </c>
      <c r="F165" s="29">
        <v>163.10337797</v>
      </c>
      <c r="G165" s="24">
        <v>4647.7200462000001</v>
      </c>
      <c r="I165" s="21"/>
      <c r="J165" s="21"/>
    </row>
    <row r="166" spans="1:10" s="13" customFormat="1" ht="10.5" x14ac:dyDescent="0.15">
      <c r="A166" s="22">
        <v>38657</v>
      </c>
      <c r="B166" s="23">
        <v>4367.0024213599991</v>
      </c>
      <c r="C166" s="29">
        <v>119.16592996</v>
      </c>
      <c r="D166" s="29">
        <v>1E-14</v>
      </c>
      <c r="E166" s="29">
        <v>24.490322879999997</v>
      </c>
      <c r="F166" s="29">
        <v>175.59938334</v>
      </c>
      <c r="G166" s="24">
        <v>4686.2580575399988</v>
      </c>
      <c r="I166" s="21"/>
      <c r="J166" s="21"/>
    </row>
    <row r="167" spans="1:10" s="13" customFormat="1" ht="10.5" x14ac:dyDescent="0.15">
      <c r="A167" s="22">
        <v>38687</v>
      </c>
      <c r="B167" s="27">
        <v>4540.3545242199998</v>
      </c>
      <c r="C167" s="30">
        <v>165.75385756</v>
      </c>
      <c r="D167" s="30">
        <v>1E-14</v>
      </c>
      <c r="E167" s="30">
        <v>60.568048060000002</v>
      </c>
      <c r="F167" s="30">
        <v>195.84060256999999</v>
      </c>
      <c r="G167" s="28">
        <v>4962.51703241</v>
      </c>
      <c r="I167" s="21"/>
      <c r="J167" s="21"/>
    </row>
    <row r="168" spans="1:10" s="13" customFormat="1" ht="10.5" x14ac:dyDescent="0.15">
      <c r="A168" s="17">
        <v>2006</v>
      </c>
      <c r="B168" s="18">
        <v>55829.928905829998</v>
      </c>
      <c r="C168" s="18">
        <v>5563.269603830001</v>
      </c>
      <c r="D168" s="18">
        <v>1.1999999999999997E-13</v>
      </c>
      <c r="E168" s="18">
        <v>402.98094141999997</v>
      </c>
      <c r="F168" s="18">
        <v>2350.54327169</v>
      </c>
      <c r="G168" s="19">
        <v>64146.722722769999</v>
      </c>
      <c r="I168" s="21"/>
      <c r="J168" s="21"/>
    </row>
    <row r="169" spans="1:10" s="13" customFormat="1" ht="10.5" x14ac:dyDescent="0.15">
      <c r="A169" s="22">
        <v>38718</v>
      </c>
      <c r="B169" s="23">
        <v>4500.8554451499995</v>
      </c>
      <c r="C169" s="29">
        <v>2037.8533643199999</v>
      </c>
      <c r="D169" s="29">
        <v>1E-14</v>
      </c>
      <c r="E169" s="29">
        <v>15.28885077</v>
      </c>
      <c r="F169" s="29">
        <v>198.55620181</v>
      </c>
      <c r="G169" s="24">
        <v>6752.5538620499992</v>
      </c>
      <c r="I169" s="21"/>
      <c r="J169" s="21"/>
    </row>
    <row r="170" spans="1:10" s="13" customFormat="1" ht="10.5" x14ac:dyDescent="0.15">
      <c r="A170" s="22">
        <v>38749</v>
      </c>
      <c r="B170" s="23">
        <v>3695.2263159499994</v>
      </c>
      <c r="C170" s="29">
        <v>1042.15302434</v>
      </c>
      <c r="D170" s="29">
        <v>1E-14</v>
      </c>
      <c r="E170" s="29">
        <v>18.32657347</v>
      </c>
      <c r="F170" s="29">
        <v>149.54368762999999</v>
      </c>
      <c r="G170" s="24">
        <v>4905.249601389999</v>
      </c>
      <c r="I170" s="21"/>
      <c r="J170" s="21"/>
    </row>
    <row r="171" spans="1:10" s="13" customFormat="1" ht="10.5" x14ac:dyDescent="0.15">
      <c r="A171" s="22">
        <v>38777</v>
      </c>
      <c r="B171" s="23">
        <v>4782.9068346400009</v>
      </c>
      <c r="C171" s="29">
        <v>812.10692886000004</v>
      </c>
      <c r="D171" s="29">
        <v>1E-14</v>
      </c>
      <c r="E171" s="29">
        <v>27.28560177</v>
      </c>
      <c r="F171" s="29">
        <v>177.10806013999999</v>
      </c>
      <c r="G171" s="24">
        <v>5799.4074254100005</v>
      </c>
      <c r="I171" s="21"/>
      <c r="J171" s="21"/>
    </row>
    <row r="172" spans="1:10" s="13" customFormat="1" ht="10.5" x14ac:dyDescent="0.15">
      <c r="A172" s="22">
        <v>38808</v>
      </c>
      <c r="B172" s="23">
        <v>4438.7850489700004</v>
      </c>
      <c r="C172" s="29">
        <v>178.77484661000003</v>
      </c>
      <c r="D172" s="29">
        <v>1E-14</v>
      </c>
      <c r="E172" s="29">
        <v>23.01838974</v>
      </c>
      <c r="F172" s="29">
        <v>151.16754756999998</v>
      </c>
      <c r="G172" s="24">
        <v>4791.7458328900011</v>
      </c>
      <c r="I172" s="21"/>
      <c r="J172" s="21"/>
    </row>
    <row r="173" spans="1:10" s="13" customFormat="1" ht="10.5" x14ac:dyDescent="0.15">
      <c r="A173" s="22">
        <v>38838</v>
      </c>
      <c r="B173" s="23">
        <v>4527.0371980600003</v>
      </c>
      <c r="C173" s="29">
        <v>187.60851249999999</v>
      </c>
      <c r="D173" s="29">
        <v>1E-14</v>
      </c>
      <c r="E173" s="29">
        <v>44.740708120000001</v>
      </c>
      <c r="F173" s="29">
        <v>209.16380274000002</v>
      </c>
      <c r="G173" s="24">
        <v>4968.5502214200005</v>
      </c>
      <c r="I173" s="21"/>
      <c r="J173" s="21"/>
    </row>
    <row r="174" spans="1:10" s="13" customFormat="1" ht="10.5" x14ac:dyDescent="0.15">
      <c r="A174" s="22">
        <v>38869</v>
      </c>
      <c r="B174" s="23">
        <v>4516.9931175000002</v>
      </c>
      <c r="C174" s="29">
        <v>201.69023075999999</v>
      </c>
      <c r="D174" s="29">
        <v>1E-14</v>
      </c>
      <c r="E174" s="29">
        <v>27.030014569999999</v>
      </c>
      <c r="F174" s="29">
        <v>185.75739130000002</v>
      </c>
      <c r="G174" s="24">
        <v>4931.4707541300004</v>
      </c>
      <c r="I174" s="21"/>
      <c r="J174" s="21"/>
    </row>
    <row r="175" spans="1:10" s="13" customFormat="1" ht="10.5" x14ac:dyDescent="0.15">
      <c r="A175" s="22">
        <v>38899</v>
      </c>
      <c r="B175" s="23">
        <v>4389.3107885200006</v>
      </c>
      <c r="C175" s="29">
        <v>174.9098922</v>
      </c>
      <c r="D175" s="29">
        <v>1E-14</v>
      </c>
      <c r="E175" s="29">
        <v>32.117045869999998</v>
      </c>
      <c r="F175" s="29">
        <v>199.03845866</v>
      </c>
      <c r="G175" s="24">
        <v>4795.3761852500011</v>
      </c>
      <c r="I175" s="21"/>
      <c r="J175" s="21"/>
    </row>
    <row r="176" spans="1:10" s="13" customFormat="1" ht="10.5" x14ac:dyDescent="0.15">
      <c r="A176" s="22">
        <v>38930</v>
      </c>
      <c r="B176" s="23">
        <v>4500.3999175200006</v>
      </c>
      <c r="C176" s="29">
        <v>184.86996749000002</v>
      </c>
      <c r="D176" s="29">
        <v>1E-14</v>
      </c>
      <c r="E176" s="29">
        <v>41.163868350000001</v>
      </c>
      <c r="F176" s="29">
        <v>234.60523868000001</v>
      </c>
      <c r="G176" s="24">
        <v>4961.0389920400003</v>
      </c>
      <c r="I176" s="21"/>
      <c r="J176" s="21"/>
    </row>
    <row r="177" spans="1:10" s="13" customFormat="1" ht="10.5" x14ac:dyDescent="0.15">
      <c r="A177" s="22">
        <v>38961</v>
      </c>
      <c r="B177" s="23">
        <v>4669.9492686999993</v>
      </c>
      <c r="C177" s="29">
        <v>225.24567821000002</v>
      </c>
      <c r="D177" s="29">
        <v>1E-14</v>
      </c>
      <c r="E177" s="29">
        <v>38.168195820000001</v>
      </c>
      <c r="F177" s="29">
        <v>201.49638166999998</v>
      </c>
      <c r="G177" s="24">
        <v>5134.8595243999989</v>
      </c>
      <c r="I177" s="21"/>
      <c r="J177" s="21"/>
    </row>
    <row r="178" spans="1:10" s="13" customFormat="1" ht="10.5" x14ac:dyDescent="0.15">
      <c r="A178" s="22">
        <v>38991</v>
      </c>
      <c r="B178" s="23">
        <v>5142.9538170200003</v>
      </c>
      <c r="C178" s="29">
        <v>170.25220236999999</v>
      </c>
      <c r="D178" s="29">
        <v>1E-14</v>
      </c>
      <c r="E178" s="29">
        <v>35.033618159999996</v>
      </c>
      <c r="F178" s="29">
        <v>213.76036572999999</v>
      </c>
      <c r="G178" s="24">
        <v>5562.0000032799999</v>
      </c>
      <c r="I178" s="21"/>
      <c r="J178" s="21"/>
    </row>
    <row r="179" spans="1:10" s="13" customFormat="1" ht="10.5" x14ac:dyDescent="0.15">
      <c r="A179" s="22">
        <v>39022</v>
      </c>
      <c r="B179" s="23">
        <v>5576.91809208</v>
      </c>
      <c r="C179" s="29">
        <v>166.52947846999999</v>
      </c>
      <c r="D179" s="29">
        <v>1E-14</v>
      </c>
      <c r="E179" s="29">
        <v>32.64105721</v>
      </c>
      <c r="F179" s="29">
        <v>203.27113899</v>
      </c>
      <c r="G179" s="24">
        <v>5979.3597667499998</v>
      </c>
      <c r="I179" s="21"/>
      <c r="J179" s="21"/>
    </row>
    <row r="180" spans="1:10" s="13" customFormat="1" ht="10.5" x14ac:dyDescent="0.15">
      <c r="A180" s="22">
        <v>39052</v>
      </c>
      <c r="B180" s="27">
        <v>5088.5930617200002</v>
      </c>
      <c r="C180" s="30">
        <v>181.27547769999998</v>
      </c>
      <c r="D180" s="30">
        <v>1E-14</v>
      </c>
      <c r="E180" s="30">
        <v>68.167017569999999</v>
      </c>
      <c r="F180" s="30">
        <v>227.07499677000001</v>
      </c>
      <c r="G180" s="28">
        <v>5565.1105537600006</v>
      </c>
      <c r="I180" s="21"/>
      <c r="J180" s="21"/>
    </row>
    <row r="181" spans="1:10" s="13" customFormat="1" ht="10.5" x14ac:dyDescent="0.15">
      <c r="A181" s="17">
        <v>2007</v>
      </c>
      <c r="B181" s="18">
        <v>62217.351425339992</v>
      </c>
      <c r="C181" s="18">
        <v>6699.3704141299986</v>
      </c>
      <c r="D181" s="18">
        <v>1.1999999999999997E-13</v>
      </c>
      <c r="E181" s="18">
        <v>501.93338215</v>
      </c>
      <c r="F181" s="18">
        <v>2747.6623954400002</v>
      </c>
      <c r="G181" s="19">
        <v>72166.317617059991</v>
      </c>
      <c r="I181" s="21"/>
      <c r="J181" s="21"/>
    </row>
    <row r="182" spans="1:10" s="13" customFormat="1" ht="10.5" x14ac:dyDescent="0.15">
      <c r="A182" s="22">
        <v>39083</v>
      </c>
      <c r="B182" s="23">
        <v>4980.5975297300001</v>
      </c>
      <c r="C182" s="29">
        <v>2443.7473899299998</v>
      </c>
      <c r="D182" s="29">
        <v>1E-14</v>
      </c>
      <c r="E182" s="29">
        <v>23.134717329999997</v>
      </c>
      <c r="F182" s="29">
        <v>238.01477868999999</v>
      </c>
      <c r="G182" s="24">
        <v>7685.4944156799993</v>
      </c>
      <c r="I182" s="21"/>
      <c r="J182" s="21"/>
    </row>
    <row r="183" spans="1:10" s="13" customFormat="1" ht="10.5" x14ac:dyDescent="0.15">
      <c r="A183" s="22">
        <v>39114</v>
      </c>
      <c r="B183" s="23">
        <v>4689.4892716999993</v>
      </c>
      <c r="C183" s="29">
        <v>1149.0667185</v>
      </c>
      <c r="D183" s="29">
        <v>1E-14</v>
      </c>
      <c r="E183" s="29">
        <v>26.907083230000001</v>
      </c>
      <c r="F183" s="29">
        <v>174.20848608</v>
      </c>
      <c r="G183" s="24">
        <v>6039.6715595099995</v>
      </c>
      <c r="I183" s="21"/>
      <c r="J183" s="21"/>
    </row>
    <row r="184" spans="1:10" s="13" customFormat="1" ht="10.5" x14ac:dyDescent="0.15">
      <c r="A184" s="22">
        <v>39142</v>
      </c>
      <c r="B184" s="23">
        <v>4610.9788273599997</v>
      </c>
      <c r="C184" s="29">
        <v>1058.0359267700001</v>
      </c>
      <c r="D184" s="29">
        <v>1E-14</v>
      </c>
      <c r="E184" s="29">
        <v>62.219304999999999</v>
      </c>
      <c r="F184" s="29">
        <v>206.48278159</v>
      </c>
      <c r="G184" s="24">
        <v>5937.7168407199988</v>
      </c>
      <c r="I184" s="21"/>
      <c r="J184" s="21"/>
    </row>
    <row r="185" spans="1:10" s="13" customFormat="1" ht="10.5" x14ac:dyDescent="0.15">
      <c r="A185" s="22">
        <v>39173</v>
      </c>
      <c r="B185" s="23">
        <v>4909.1666248599995</v>
      </c>
      <c r="C185" s="29">
        <v>246.29040727</v>
      </c>
      <c r="D185" s="29">
        <v>1E-14</v>
      </c>
      <c r="E185" s="29">
        <v>41.498713840000001</v>
      </c>
      <c r="F185" s="29">
        <v>199.39748650999999</v>
      </c>
      <c r="G185" s="24">
        <v>5396.3532324799999</v>
      </c>
      <c r="I185" s="21"/>
      <c r="J185" s="21"/>
    </row>
    <row r="186" spans="1:10" s="13" customFormat="1" ht="10.5" x14ac:dyDescent="0.15">
      <c r="A186" s="22">
        <v>39203</v>
      </c>
      <c r="B186" s="23">
        <v>5092.6433280000001</v>
      </c>
      <c r="C186" s="29">
        <v>227.24519284000002</v>
      </c>
      <c r="D186" s="29">
        <v>1E-14</v>
      </c>
      <c r="E186" s="29">
        <v>37.063419539999998</v>
      </c>
      <c r="F186" s="29">
        <v>227.04460452000001</v>
      </c>
      <c r="G186" s="24">
        <v>5583.9965448999992</v>
      </c>
      <c r="I186" s="21"/>
      <c r="J186" s="21"/>
    </row>
    <row r="187" spans="1:10" s="13" customFormat="1" ht="10.5" x14ac:dyDescent="0.15">
      <c r="A187" s="22">
        <v>39234</v>
      </c>
      <c r="B187" s="23">
        <v>5037.8117803900004</v>
      </c>
      <c r="C187" s="29">
        <v>248.45149290999998</v>
      </c>
      <c r="D187" s="29">
        <v>1E-14</v>
      </c>
      <c r="E187" s="29">
        <v>37.155014430000001</v>
      </c>
      <c r="F187" s="29">
        <v>211.20257382</v>
      </c>
      <c r="G187" s="24">
        <v>5534.62086155</v>
      </c>
      <c r="I187" s="21"/>
      <c r="J187" s="21"/>
    </row>
    <row r="188" spans="1:10" s="13" customFormat="1" ht="10.5" x14ac:dyDescent="0.15">
      <c r="A188" s="22">
        <v>39264</v>
      </c>
      <c r="B188" s="23">
        <v>5114.8983920700002</v>
      </c>
      <c r="C188" s="29">
        <v>207.83888552000002</v>
      </c>
      <c r="D188" s="29">
        <v>1E-14</v>
      </c>
      <c r="E188" s="29">
        <v>38.94890272</v>
      </c>
      <c r="F188" s="29">
        <v>240.55043786000002</v>
      </c>
      <c r="G188" s="24">
        <v>5602.2366181699999</v>
      </c>
      <c r="I188" s="21"/>
      <c r="J188" s="21"/>
    </row>
    <row r="189" spans="1:10" s="13" customFormat="1" ht="10.5" x14ac:dyDescent="0.15">
      <c r="A189" s="22">
        <v>39295</v>
      </c>
      <c r="B189" s="23">
        <v>5234.57447916</v>
      </c>
      <c r="C189" s="29">
        <v>221.72465405</v>
      </c>
      <c r="D189" s="29">
        <v>1E-14</v>
      </c>
      <c r="E189" s="29">
        <v>43.285327889999998</v>
      </c>
      <c r="F189" s="29">
        <v>263.66017833000001</v>
      </c>
      <c r="G189" s="24">
        <v>5763.2446394300005</v>
      </c>
      <c r="I189" s="21"/>
      <c r="J189" s="21"/>
    </row>
    <row r="190" spans="1:10" s="13" customFormat="1" ht="10.5" x14ac:dyDescent="0.15">
      <c r="A190" s="22">
        <v>39326</v>
      </c>
      <c r="B190" s="23">
        <v>5780.8329740699992</v>
      </c>
      <c r="C190" s="29">
        <v>257.10581791999999</v>
      </c>
      <c r="D190" s="29">
        <v>1E-14</v>
      </c>
      <c r="E190" s="29">
        <v>36.426661969999998</v>
      </c>
      <c r="F190" s="29">
        <v>231.69389221</v>
      </c>
      <c r="G190" s="24">
        <v>6306.0593461699991</v>
      </c>
      <c r="I190" s="21"/>
      <c r="J190" s="21"/>
    </row>
    <row r="191" spans="1:10" s="13" customFormat="1" ht="10.5" x14ac:dyDescent="0.15">
      <c r="A191" s="22">
        <v>39356</v>
      </c>
      <c r="B191" s="23">
        <v>5499.8807002499998</v>
      </c>
      <c r="C191" s="29">
        <v>207.79176733</v>
      </c>
      <c r="D191" s="29">
        <v>1E-14</v>
      </c>
      <c r="E191" s="29">
        <v>43.803646270000002</v>
      </c>
      <c r="F191" s="29">
        <v>281.94358856999997</v>
      </c>
      <c r="G191" s="24">
        <v>6033.4197024200002</v>
      </c>
      <c r="I191" s="21"/>
      <c r="J191" s="21"/>
    </row>
    <row r="192" spans="1:10" s="13" customFormat="1" ht="10.5" x14ac:dyDescent="0.15">
      <c r="A192" s="22">
        <v>39387</v>
      </c>
      <c r="B192" s="23">
        <v>5588.6449702199998</v>
      </c>
      <c r="C192" s="29">
        <v>181.98810838</v>
      </c>
      <c r="D192" s="29">
        <v>1E-14</v>
      </c>
      <c r="E192" s="29">
        <v>36.312676250000003</v>
      </c>
      <c r="F192" s="29">
        <v>224.5249646</v>
      </c>
      <c r="G192" s="24">
        <v>6031.4707194499997</v>
      </c>
      <c r="I192" s="21"/>
      <c r="J192" s="21"/>
    </row>
    <row r="193" spans="1:10" s="13" customFormat="1" ht="10.5" x14ac:dyDescent="0.15">
      <c r="A193" s="22">
        <v>39417</v>
      </c>
      <c r="B193" s="27">
        <v>5677.8325475299998</v>
      </c>
      <c r="C193" s="30">
        <v>250.08405271000001</v>
      </c>
      <c r="D193" s="30">
        <v>1E-14</v>
      </c>
      <c r="E193" s="30">
        <v>75.177913680000003</v>
      </c>
      <c r="F193" s="30">
        <v>248.93862265999999</v>
      </c>
      <c r="G193" s="28">
        <v>6252.0331365799993</v>
      </c>
      <c r="I193" s="21"/>
      <c r="J193" s="21"/>
    </row>
    <row r="194" spans="1:10" s="11" customFormat="1" ht="10.5" x14ac:dyDescent="0.15">
      <c r="A194" s="17">
        <v>2008</v>
      </c>
      <c r="B194" s="18">
        <v>75212.168465399984</v>
      </c>
      <c r="C194" s="19">
        <v>7712.3957044300014</v>
      </c>
      <c r="D194" s="19">
        <v>1.1999999999999997E-13</v>
      </c>
      <c r="E194" s="19">
        <v>600.91295897000009</v>
      </c>
      <c r="F194" s="19">
        <v>3040.3572135200006</v>
      </c>
      <c r="G194" s="19">
        <v>86565.834342319984</v>
      </c>
      <c r="I194" s="21"/>
      <c r="J194" s="21"/>
    </row>
    <row r="195" spans="1:10" s="13" customFormat="1" ht="10.5" x14ac:dyDescent="0.15">
      <c r="A195" s="22">
        <v>39448</v>
      </c>
      <c r="B195" s="23">
        <v>5935.2338614799992</v>
      </c>
      <c r="C195" s="29">
        <v>2841.3788654800001</v>
      </c>
      <c r="D195" s="29">
        <v>1E-14</v>
      </c>
      <c r="E195" s="29">
        <v>24.579586339999999</v>
      </c>
      <c r="F195" s="29">
        <v>269.74824798999998</v>
      </c>
      <c r="G195" s="24">
        <v>9070.9405612900009</v>
      </c>
      <c r="I195" s="21"/>
      <c r="J195" s="21"/>
    </row>
    <row r="196" spans="1:10" s="13" customFormat="1" ht="10.5" x14ac:dyDescent="0.15">
      <c r="A196" s="22">
        <v>39479</v>
      </c>
      <c r="B196" s="23">
        <v>5487.65072194</v>
      </c>
      <c r="C196" s="29">
        <v>1446.0667885099999</v>
      </c>
      <c r="D196" s="29">
        <v>1E-14</v>
      </c>
      <c r="E196" s="29">
        <v>28.977420250000002</v>
      </c>
      <c r="F196" s="29">
        <v>209.72588843</v>
      </c>
      <c r="G196" s="24">
        <v>7172.4208191300004</v>
      </c>
      <c r="I196" s="21"/>
      <c r="J196" s="21"/>
    </row>
    <row r="197" spans="1:10" s="13" customFormat="1" ht="10.5" x14ac:dyDescent="0.15">
      <c r="A197" s="22">
        <v>39508</v>
      </c>
      <c r="B197" s="23">
        <v>5330.379703399999</v>
      </c>
      <c r="C197" s="29">
        <v>1098.9186889100001</v>
      </c>
      <c r="D197" s="29">
        <v>1E-14</v>
      </c>
      <c r="E197" s="29">
        <v>38.720609020000005</v>
      </c>
      <c r="F197" s="29">
        <v>220.08818199999999</v>
      </c>
      <c r="G197" s="24">
        <v>6688.1071833299993</v>
      </c>
      <c r="I197" s="21"/>
      <c r="J197" s="21"/>
    </row>
    <row r="198" spans="1:10" s="13" customFormat="1" ht="10.5" x14ac:dyDescent="0.15">
      <c r="A198" s="22">
        <v>39539</v>
      </c>
      <c r="B198" s="23">
        <v>5863.7182887299996</v>
      </c>
      <c r="C198" s="29">
        <v>312.80184507999996</v>
      </c>
      <c r="D198" s="29">
        <v>1E-14</v>
      </c>
      <c r="E198" s="29">
        <v>53.243154830000002</v>
      </c>
      <c r="F198" s="29">
        <v>254.06050521</v>
      </c>
      <c r="G198" s="24">
        <v>6483.8237938499997</v>
      </c>
      <c r="I198" s="21"/>
      <c r="J198" s="21"/>
    </row>
    <row r="199" spans="1:10" s="13" customFormat="1" ht="10.5" x14ac:dyDescent="0.15">
      <c r="A199" s="22">
        <v>39569</v>
      </c>
      <c r="B199" s="23">
        <v>6184.3762166900005</v>
      </c>
      <c r="C199" s="29">
        <v>257.5766653</v>
      </c>
      <c r="D199" s="29">
        <v>1E-14</v>
      </c>
      <c r="E199" s="29">
        <v>38.595643950000003</v>
      </c>
      <c r="F199" s="29">
        <v>234.21330466000001</v>
      </c>
      <c r="G199" s="24">
        <v>6714.7618306000004</v>
      </c>
      <c r="I199" s="21"/>
      <c r="J199" s="21"/>
    </row>
    <row r="200" spans="1:10" s="13" customFormat="1" ht="10.5" x14ac:dyDescent="0.15">
      <c r="A200" s="22">
        <v>39600</v>
      </c>
      <c r="B200" s="23">
        <v>6354.7982236600001</v>
      </c>
      <c r="C200" s="29">
        <v>306.96724082999998</v>
      </c>
      <c r="D200" s="29">
        <v>1E-14</v>
      </c>
      <c r="E200" s="29">
        <v>41.760089819999997</v>
      </c>
      <c r="F200" s="29">
        <v>250.25674853999999</v>
      </c>
      <c r="G200" s="24">
        <v>6953.7823028500006</v>
      </c>
      <c r="I200" s="21"/>
      <c r="J200" s="21"/>
    </row>
    <row r="201" spans="1:10" s="13" customFormat="1" ht="10.5" x14ac:dyDescent="0.15">
      <c r="A201" s="22">
        <v>39630</v>
      </c>
      <c r="B201" s="23">
        <v>6433.1493546299998</v>
      </c>
      <c r="C201" s="29">
        <v>279.03857700999998</v>
      </c>
      <c r="D201" s="29">
        <v>1E-14</v>
      </c>
      <c r="E201" s="29">
        <v>93.834570040000003</v>
      </c>
      <c r="F201" s="29">
        <v>280.06343881999999</v>
      </c>
      <c r="G201" s="24">
        <v>7086.0859404999992</v>
      </c>
      <c r="I201" s="21"/>
      <c r="J201" s="21"/>
    </row>
    <row r="202" spans="1:10" s="13" customFormat="1" ht="10.5" x14ac:dyDescent="0.15">
      <c r="A202" s="22">
        <v>39661</v>
      </c>
      <c r="B202" s="23">
        <v>6512.2723814800001</v>
      </c>
      <c r="C202" s="29">
        <v>238.22830177</v>
      </c>
      <c r="D202" s="29">
        <v>1E-14</v>
      </c>
      <c r="E202" s="29">
        <v>49.599071350000003</v>
      </c>
      <c r="F202" s="29">
        <v>267.45765</v>
      </c>
      <c r="G202" s="24">
        <v>7067.5574046000002</v>
      </c>
      <c r="I202" s="21"/>
      <c r="J202" s="21"/>
    </row>
    <row r="203" spans="1:10" s="13" customFormat="1" ht="10.5" x14ac:dyDescent="0.15">
      <c r="A203" s="22">
        <v>39692</v>
      </c>
      <c r="B203" s="23">
        <v>6844.8320206000017</v>
      </c>
      <c r="C203" s="29">
        <v>299.71648367</v>
      </c>
      <c r="D203" s="29">
        <v>1E-14</v>
      </c>
      <c r="E203" s="29">
        <v>45.435262399999999</v>
      </c>
      <c r="F203" s="29">
        <v>285.0460688</v>
      </c>
      <c r="G203" s="24">
        <v>7475.0298354700026</v>
      </c>
      <c r="I203" s="21"/>
      <c r="J203" s="21"/>
    </row>
    <row r="204" spans="1:10" s="13" customFormat="1" ht="10.5" x14ac:dyDescent="0.15">
      <c r="A204" s="22">
        <v>39722</v>
      </c>
      <c r="B204" s="23">
        <v>7269.0827151400008</v>
      </c>
      <c r="C204" s="29">
        <v>212.33081221</v>
      </c>
      <c r="D204" s="29">
        <v>1E-14</v>
      </c>
      <c r="E204" s="29">
        <v>52.179589100000001</v>
      </c>
      <c r="F204" s="29">
        <v>263.98285005999998</v>
      </c>
      <c r="G204" s="24">
        <v>7797.5759665100004</v>
      </c>
      <c r="I204" s="21"/>
      <c r="J204" s="21"/>
    </row>
    <row r="205" spans="1:10" s="13" customFormat="1" ht="10.5" x14ac:dyDescent="0.15">
      <c r="A205" s="22">
        <v>39753</v>
      </c>
      <c r="B205" s="23">
        <v>6385.5293743100001</v>
      </c>
      <c r="C205" s="29">
        <v>162.82321578999998</v>
      </c>
      <c r="D205" s="29">
        <v>1E-14</v>
      </c>
      <c r="E205" s="29">
        <v>55.439502979999993</v>
      </c>
      <c r="F205" s="29">
        <v>228.97361953000001</v>
      </c>
      <c r="G205" s="24">
        <v>6832.7657126100003</v>
      </c>
      <c r="I205" s="21"/>
      <c r="J205" s="21"/>
    </row>
    <row r="206" spans="1:10" s="13" customFormat="1" ht="10.5" x14ac:dyDescent="0.15">
      <c r="A206" s="22">
        <v>39783</v>
      </c>
      <c r="B206" s="27">
        <v>6611.14560334</v>
      </c>
      <c r="C206" s="30">
        <v>256.54821987000003</v>
      </c>
      <c r="D206" s="30">
        <v>1E-14</v>
      </c>
      <c r="E206" s="30">
        <v>78.548458890000006</v>
      </c>
      <c r="F206" s="30">
        <v>276.74070948000002</v>
      </c>
      <c r="G206" s="28">
        <v>7222.9829915800001</v>
      </c>
      <c r="I206" s="21"/>
      <c r="J206" s="21"/>
    </row>
    <row r="207" spans="1:10" s="13" customFormat="1" ht="10.5" x14ac:dyDescent="0.15">
      <c r="A207" s="17">
        <v>2009</v>
      </c>
      <c r="B207" s="18">
        <v>77516.835788939992</v>
      </c>
      <c r="C207" s="19">
        <v>8862.1649650100007</v>
      </c>
      <c r="D207" s="19">
        <v>1.1999999999999997E-13</v>
      </c>
      <c r="E207" s="19">
        <v>687.32909288000008</v>
      </c>
      <c r="F207" s="19">
        <v>3299.5108070199999</v>
      </c>
      <c r="G207" s="19">
        <v>90365.840653849984</v>
      </c>
      <c r="I207" s="21"/>
      <c r="J207" s="21"/>
    </row>
    <row r="208" spans="1:10" s="13" customFormat="1" ht="10.5" x14ac:dyDescent="0.15">
      <c r="A208" s="22">
        <v>39814</v>
      </c>
      <c r="B208" s="23">
        <v>5191.4138003199996</v>
      </c>
      <c r="C208" s="29">
        <v>3322.6202376799997</v>
      </c>
      <c r="D208" s="29">
        <v>1E-14</v>
      </c>
      <c r="E208" s="29">
        <v>22.445962850000001</v>
      </c>
      <c r="F208" s="29">
        <v>272.69665944000002</v>
      </c>
      <c r="G208" s="24">
        <v>8809.1766602900007</v>
      </c>
      <c r="I208" s="21"/>
      <c r="J208" s="21"/>
    </row>
    <row r="209" spans="1:10" s="13" customFormat="1" ht="10.5" x14ac:dyDescent="0.15">
      <c r="A209" s="22">
        <v>39845</v>
      </c>
      <c r="B209" s="23">
        <v>6327.81993057</v>
      </c>
      <c r="C209" s="29">
        <v>1502.9319902</v>
      </c>
      <c r="D209" s="29">
        <v>1E-14</v>
      </c>
      <c r="E209" s="29">
        <v>67.655569959999994</v>
      </c>
      <c r="F209" s="29">
        <v>201.94251399000001</v>
      </c>
      <c r="G209" s="24">
        <v>8100.3500047200005</v>
      </c>
      <c r="I209" s="21"/>
      <c r="J209" s="21"/>
    </row>
    <row r="210" spans="1:10" s="13" customFormat="1" ht="10.5" x14ac:dyDescent="0.15">
      <c r="A210" s="22">
        <v>39873</v>
      </c>
      <c r="B210" s="23">
        <v>5958.59619097</v>
      </c>
      <c r="C210" s="29">
        <v>1364.10203198</v>
      </c>
      <c r="D210" s="29">
        <v>1E-14</v>
      </c>
      <c r="E210" s="29">
        <v>50.435616709999998</v>
      </c>
      <c r="F210" s="29">
        <v>267.60362084000002</v>
      </c>
      <c r="G210" s="24">
        <v>7640.7374605000005</v>
      </c>
    </row>
    <row r="211" spans="1:10" s="13" customFormat="1" ht="10.5" x14ac:dyDescent="0.15">
      <c r="A211" s="22">
        <v>39904</v>
      </c>
      <c r="B211" s="23">
        <v>5881.0511314200012</v>
      </c>
      <c r="C211" s="29">
        <v>312.51903754</v>
      </c>
      <c r="D211" s="29">
        <v>1E-14</v>
      </c>
      <c r="E211" s="29">
        <v>50.083657280000004</v>
      </c>
      <c r="F211" s="29">
        <v>242.48715866000001</v>
      </c>
      <c r="G211" s="24">
        <v>6486.1409849000011</v>
      </c>
    </row>
    <row r="212" spans="1:10" s="13" customFormat="1" ht="10.5" x14ac:dyDescent="0.15">
      <c r="A212" s="22">
        <v>39934</v>
      </c>
      <c r="B212" s="23">
        <v>6020.0093647299991</v>
      </c>
      <c r="C212" s="29">
        <v>269.62546934</v>
      </c>
      <c r="D212" s="29">
        <v>1E-14</v>
      </c>
      <c r="E212" s="29">
        <v>39.00387748</v>
      </c>
      <c r="F212" s="29">
        <v>258.09746179000001</v>
      </c>
      <c r="G212" s="24">
        <v>6586.7361733399985</v>
      </c>
    </row>
    <row r="213" spans="1:10" s="13" customFormat="1" ht="10.5" x14ac:dyDescent="0.15">
      <c r="A213" s="22">
        <v>39965</v>
      </c>
      <c r="B213" s="23">
        <v>6205.5559261499984</v>
      </c>
      <c r="C213" s="29">
        <v>344.98891764999996</v>
      </c>
      <c r="D213" s="29">
        <v>1E-14</v>
      </c>
      <c r="E213" s="29">
        <v>49.159041960000003</v>
      </c>
      <c r="F213" s="29">
        <v>282.00311058999995</v>
      </c>
      <c r="G213" s="24">
        <v>6881.706996349998</v>
      </c>
    </row>
    <row r="214" spans="1:10" s="13" customFormat="1" ht="10.5" x14ac:dyDescent="0.15">
      <c r="A214" s="22">
        <v>39995</v>
      </c>
      <c r="B214" s="23">
        <v>6381.8354928700001</v>
      </c>
      <c r="C214" s="29">
        <v>277.12595517</v>
      </c>
      <c r="D214" s="29">
        <v>1E-14</v>
      </c>
      <c r="E214" s="29">
        <v>45.078793939999997</v>
      </c>
      <c r="F214" s="29">
        <v>289.54714562999999</v>
      </c>
      <c r="G214" s="24">
        <v>6993.5873876099995</v>
      </c>
    </row>
    <row r="215" spans="1:10" s="13" customFormat="1" ht="10.5" x14ac:dyDescent="0.15">
      <c r="A215" s="22">
        <v>40026</v>
      </c>
      <c r="B215" s="23">
        <v>6467.1789443799998</v>
      </c>
      <c r="C215" s="29">
        <v>262.70157368999998</v>
      </c>
      <c r="D215" s="29">
        <v>1E-14</v>
      </c>
      <c r="E215" s="29">
        <v>47.761889969999999</v>
      </c>
      <c r="F215" s="29">
        <v>295.31309443999999</v>
      </c>
      <c r="G215" s="24">
        <v>7072.9555024800002</v>
      </c>
    </row>
    <row r="216" spans="1:10" s="13" customFormat="1" ht="10.5" x14ac:dyDescent="0.15">
      <c r="A216" s="22">
        <v>40057</v>
      </c>
      <c r="B216" s="23">
        <v>6793.828729509999</v>
      </c>
      <c r="C216" s="29">
        <v>347.36497739999999</v>
      </c>
      <c r="D216" s="29">
        <v>1E-14</v>
      </c>
      <c r="E216" s="29">
        <v>54.779368429999998</v>
      </c>
      <c r="F216" s="29">
        <v>306.80371267000004</v>
      </c>
      <c r="G216" s="24">
        <v>7502.7767880099991</v>
      </c>
    </row>
    <row r="217" spans="1:10" s="13" customFormat="1" ht="10.5" x14ac:dyDescent="0.15">
      <c r="A217" s="22">
        <v>40087</v>
      </c>
      <c r="B217" s="23">
        <v>7153.3841542400005</v>
      </c>
      <c r="C217" s="29">
        <v>257.52203443000002</v>
      </c>
      <c r="D217" s="29">
        <v>1E-14</v>
      </c>
      <c r="E217" s="29">
        <v>94.640981620000005</v>
      </c>
      <c r="F217" s="29">
        <v>289.63250612999997</v>
      </c>
      <c r="G217" s="24">
        <v>7795.1796764200008</v>
      </c>
    </row>
    <row r="218" spans="1:10" s="13" customFormat="1" ht="10.5" x14ac:dyDescent="0.15">
      <c r="A218" s="22">
        <v>40118</v>
      </c>
      <c r="B218" s="23">
        <v>7121.9715490400004</v>
      </c>
      <c r="C218" s="29">
        <v>239.18739477</v>
      </c>
      <c r="D218" s="29">
        <v>1E-14</v>
      </c>
      <c r="E218" s="29">
        <v>64.577173700000003</v>
      </c>
      <c r="F218" s="29">
        <v>269.26404186000002</v>
      </c>
      <c r="G218" s="24">
        <v>7695.0001593699999</v>
      </c>
    </row>
    <row r="219" spans="1:10" s="13" customFormat="1" ht="10.5" x14ac:dyDescent="0.15">
      <c r="A219" s="22">
        <v>40148</v>
      </c>
      <c r="B219" s="27">
        <v>8014.1905747400006</v>
      </c>
      <c r="C219" s="30">
        <v>361.47534516000002</v>
      </c>
      <c r="D219" s="30">
        <v>1E-14</v>
      </c>
      <c r="E219" s="30">
        <v>101.70715898</v>
      </c>
      <c r="F219" s="30">
        <v>324.11978098000003</v>
      </c>
      <c r="G219" s="28">
        <v>8801.49285986</v>
      </c>
    </row>
    <row r="220" spans="1:10" s="13" customFormat="1" ht="10.5" x14ac:dyDescent="0.15">
      <c r="A220" s="17">
        <v>2010</v>
      </c>
      <c r="B220" s="18">
        <v>90817.222459490004</v>
      </c>
      <c r="C220" s="18">
        <v>9403.9146988599987</v>
      </c>
      <c r="D220" s="18">
        <v>1.1999999999999997E-13</v>
      </c>
      <c r="E220" s="18">
        <v>984.17023134999999</v>
      </c>
      <c r="F220" s="18">
        <v>3693.2614865100004</v>
      </c>
      <c r="G220" s="18">
        <v>104898.56887621</v>
      </c>
    </row>
    <row r="221" spans="1:10" s="13" customFormat="1" ht="10.5" x14ac:dyDescent="0.15">
      <c r="A221" s="22">
        <v>40179</v>
      </c>
      <c r="B221" s="23">
        <v>6658.9677003000006</v>
      </c>
      <c r="C221" s="29">
        <v>3491.88020856</v>
      </c>
      <c r="D221" s="29">
        <v>1E-14</v>
      </c>
      <c r="E221" s="29">
        <v>29.12218888</v>
      </c>
      <c r="F221" s="29">
        <v>300.49252875000002</v>
      </c>
      <c r="G221" s="24">
        <v>10480.46262649</v>
      </c>
    </row>
    <row r="222" spans="1:10" s="13" customFormat="1" ht="10.5" x14ac:dyDescent="0.15">
      <c r="A222" s="22">
        <v>40210</v>
      </c>
      <c r="B222" s="23">
        <v>7005.8500256499983</v>
      </c>
      <c r="C222" s="29">
        <v>1533.85723856</v>
      </c>
      <c r="D222" s="29">
        <v>1E-14</v>
      </c>
      <c r="E222" s="29">
        <v>54.670788030000004</v>
      </c>
      <c r="F222" s="29">
        <v>235.8368351</v>
      </c>
      <c r="G222" s="24">
        <v>8830.2148873400001</v>
      </c>
    </row>
    <row r="223" spans="1:10" s="13" customFormat="1" ht="10.5" x14ac:dyDescent="0.15">
      <c r="A223" s="22">
        <v>40238</v>
      </c>
      <c r="B223" s="23">
        <v>7257.4081252700007</v>
      </c>
      <c r="C223" s="29">
        <v>1420.54202356</v>
      </c>
      <c r="D223" s="29">
        <v>1E-14</v>
      </c>
      <c r="E223" s="29">
        <v>69.612468010000001</v>
      </c>
      <c r="F223" s="29">
        <v>315.63581310000001</v>
      </c>
      <c r="G223" s="24">
        <v>9063.198429940001</v>
      </c>
    </row>
    <row r="224" spans="1:10" s="13" customFormat="1" ht="10.5" x14ac:dyDescent="0.15">
      <c r="A224" s="22">
        <v>40269</v>
      </c>
      <c r="B224" s="23">
        <v>7591.8501078399995</v>
      </c>
      <c r="C224" s="29">
        <v>361.50157143000001</v>
      </c>
      <c r="D224" s="29">
        <v>1E-14</v>
      </c>
      <c r="E224" s="29">
        <v>62.724559849999999</v>
      </c>
      <c r="F224" s="29">
        <v>288.20266075000001</v>
      </c>
      <c r="G224" s="24">
        <v>8304.2788998699998</v>
      </c>
    </row>
    <row r="225" spans="1:7" s="13" customFormat="1" ht="10.5" x14ac:dyDescent="0.15">
      <c r="A225" s="22">
        <v>40299</v>
      </c>
      <c r="B225" s="23">
        <v>7245.0945302200007</v>
      </c>
      <c r="C225" s="29">
        <v>312.30215036000004</v>
      </c>
      <c r="D225" s="29">
        <v>1E-14</v>
      </c>
      <c r="E225" s="29">
        <v>133.23024617999999</v>
      </c>
      <c r="F225" s="29">
        <v>293.24850364999998</v>
      </c>
      <c r="G225" s="24">
        <v>7983.8754304100012</v>
      </c>
    </row>
    <row r="226" spans="1:7" s="13" customFormat="1" ht="10.5" x14ac:dyDescent="0.15">
      <c r="A226" s="22">
        <v>40330</v>
      </c>
      <c r="B226" s="23">
        <v>7617.7253541099999</v>
      </c>
      <c r="C226" s="29">
        <v>353.14284139</v>
      </c>
      <c r="D226" s="29">
        <v>1E-14</v>
      </c>
      <c r="E226" s="29">
        <v>94.765205989999998</v>
      </c>
      <c r="F226" s="29">
        <v>291.77595153999999</v>
      </c>
      <c r="G226" s="24">
        <v>8357.4093530299997</v>
      </c>
    </row>
    <row r="227" spans="1:7" s="13" customFormat="1" ht="10.5" x14ac:dyDescent="0.15">
      <c r="A227" s="22">
        <v>40360</v>
      </c>
      <c r="B227" s="23">
        <v>7492.4265123500018</v>
      </c>
      <c r="C227" s="29">
        <v>301.77424350000001</v>
      </c>
      <c r="D227" s="29">
        <v>1E-14</v>
      </c>
      <c r="E227" s="29">
        <v>77.07000266</v>
      </c>
      <c r="F227" s="29">
        <v>305.34368358999996</v>
      </c>
      <c r="G227" s="24">
        <v>8176.6144421000017</v>
      </c>
    </row>
    <row r="228" spans="1:7" s="13" customFormat="1" ht="10.5" x14ac:dyDescent="0.15">
      <c r="A228" s="22">
        <v>40391</v>
      </c>
      <c r="B228" s="23">
        <v>7636.6526191400008</v>
      </c>
      <c r="C228" s="29">
        <v>320.33430486999998</v>
      </c>
      <c r="D228" s="29">
        <v>1E-14</v>
      </c>
      <c r="E228" s="29">
        <v>71.796745290000004</v>
      </c>
      <c r="F228" s="29">
        <v>351.84418367000001</v>
      </c>
      <c r="G228" s="24">
        <v>8380.6278529700012</v>
      </c>
    </row>
    <row r="229" spans="1:7" s="13" customFormat="1" ht="10.5" x14ac:dyDescent="0.15">
      <c r="A229" s="22">
        <v>40422</v>
      </c>
      <c r="B229" s="23">
        <v>7772.5994208100001</v>
      </c>
      <c r="C229" s="29">
        <v>366.5380328</v>
      </c>
      <c r="D229" s="29">
        <v>1E-14</v>
      </c>
      <c r="E229" s="29">
        <v>66.173163490000007</v>
      </c>
      <c r="F229" s="29">
        <v>326.95368879</v>
      </c>
      <c r="G229" s="24">
        <v>8532.2643058899994</v>
      </c>
    </row>
    <row r="230" spans="1:7" s="13" customFormat="1" ht="10.5" x14ac:dyDescent="0.15">
      <c r="A230" s="22">
        <v>40452</v>
      </c>
      <c r="B230" s="23">
        <v>7876.3427063100007</v>
      </c>
      <c r="C230" s="29">
        <v>266.34507953000002</v>
      </c>
      <c r="D230" s="29">
        <v>1E-14</v>
      </c>
      <c r="E230" s="29">
        <v>83.769087760000005</v>
      </c>
      <c r="F230" s="29">
        <v>302.74615655000002</v>
      </c>
      <c r="G230" s="24">
        <v>8529.2030301499999</v>
      </c>
    </row>
    <row r="231" spans="1:7" s="13" customFormat="1" ht="10.5" x14ac:dyDescent="0.15">
      <c r="A231" s="22">
        <v>40483</v>
      </c>
      <c r="B231" s="23">
        <v>7993.8238669200009</v>
      </c>
      <c r="C231" s="29">
        <v>271.96973948000004</v>
      </c>
      <c r="D231" s="29">
        <v>1E-14</v>
      </c>
      <c r="E231" s="29">
        <v>89.015179379999992</v>
      </c>
      <c r="F231" s="29">
        <v>322.73756524000004</v>
      </c>
      <c r="G231" s="24">
        <v>8677.5463510200007</v>
      </c>
    </row>
    <row r="232" spans="1:7" s="13" customFormat="1" ht="10.5" x14ac:dyDescent="0.15">
      <c r="A232" s="22">
        <v>40513</v>
      </c>
      <c r="B232" s="27">
        <v>8668.4814905700005</v>
      </c>
      <c r="C232" s="30">
        <v>403.72726482000002</v>
      </c>
      <c r="D232" s="30">
        <v>1E-14</v>
      </c>
      <c r="E232" s="30">
        <v>152.22059583000001</v>
      </c>
      <c r="F232" s="30">
        <v>358.44391578</v>
      </c>
      <c r="G232" s="28">
        <v>9582.8732670000009</v>
      </c>
    </row>
    <row r="233" spans="1:7" s="13" customFormat="1" ht="10.5" x14ac:dyDescent="0.15">
      <c r="A233" s="17">
        <v>2011</v>
      </c>
      <c r="B233" s="18">
        <v>100089.19658208</v>
      </c>
      <c r="C233" s="18">
        <v>10530.528038700002</v>
      </c>
      <c r="D233" s="18">
        <v>1.1999999999999997E-13</v>
      </c>
      <c r="E233" s="18">
        <v>1010.2150578800001</v>
      </c>
      <c r="F233" s="18">
        <v>4158.8717800199993</v>
      </c>
      <c r="G233" s="18">
        <v>115788.81145868001</v>
      </c>
    </row>
    <row r="234" spans="1:7" s="13" customFormat="1" ht="10.5" x14ac:dyDescent="0.15">
      <c r="A234" s="22">
        <v>40544</v>
      </c>
      <c r="B234" s="23">
        <v>7700.7747075200004</v>
      </c>
      <c r="C234" s="29">
        <v>3890.9837534499998</v>
      </c>
      <c r="D234" s="29">
        <v>1E-14</v>
      </c>
      <c r="E234" s="29">
        <v>46.509338069999998</v>
      </c>
      <c r="F234" s="29">
        <v>344.73336317000002</v>
      </c>
      <c r="G234" s="24">
        <v>11983.001162210001</v>
      </c>
    </row>
    <row r="235" spans="1:7" s="13" customFormat="1" ht="10.5" x14ac:dyDescent="0.15">
      <c r="A235" s="22">
        <v>40575</v>
      </c>
      <c r="B235" s="23">
        <v>7729.6906876099993</v>
      </c>
      <c r="C235" s="29">
        <v>1895.19824002</v>
      </c>
      <c r="D235" s="29">
        <v>1E-14</v>
      </c>
      <c r="E235" s="29">
        <v>61.566423659999998</v>
      </c>
      <c r="F235" s="29">
        <v>297.10540258999998</v>
      </c>
      <c r="G235" s="24">
        <v>9983.5607538799995</v>
      </c>
    </row>
    <row r="236" spans="1:7" s="13" customFormat="1" ht="10.5" x14ac:dyDescent="0.15">
      <c r="A236" s="22">
        <v>40603</v>
      </c>
      <c r="B236" s="23">
        <v>7902.4406959600001</v>
      </c>
      <c r="C236" s="29">
        <v>1460.6645949200001</v>
      </c>
      <c r="D236" s="29">
        <v>1E-14</v>
      </c>
      <c r="E236" s="29">
        <v>90.152944360000006</v>
      </c>
      <c r="F236" s="29">
        <v>317.79927233000001</v>
      </c>
      <c r="G236" s="24">
        <v>9771.0575075699999</v>
      </c>
    </row>
    <row r="237" spans="1:7" s="13" customFormat="1" ht="10.5" x14ac:dyDescent="0.15">
      <c r="A237" s="22">
        <v>40634</v>
      </c>
      <c r="B237" s="23">
        <v>8202.2240151200003</v>
      </c>
      <c r="C237" s="29">
        <v>392.55444254000003</v>
      </c>
      <c r="D237" s="29">
        <v>1E-14</v>
      </c>
      <c r="E237" s="29">
        <v>74.075250420000003</v>
      </c>
      <c r="F237" s="29">
        <v>296.65237341000005</v>
      </c>
      <c r="G237" s="24">
        <v>8965.5060814900007</v>
      </c>
    </row>
    <row r="238" spans="1:7" s="13" customFormat="1" ht="10.5" x14ac:dyDescent="0.15">
      <c r="A238" s="22">
        <v>40664</v>
      </c>
      <c r="B238" s="23">
        <v>8292.9066612000006</v>
      </c>
      <c r="C238" s="29">
        <v>385.85501861</v>
      </c>
      <c r="D238" s="29">
        <v>1E-14</v>
      </c>
      <c r="E238" s="29">
        <v>87.413034280000005</v>
      </c>
      <c r="F238" s="29">
        <v>357.74204407000002</v>
      </c>
      <c r="G238" s="24">
        <v>9123.9167581600013</v>
      </c>
    </row>
    <row r="239" spans="1:7" s="13" customFormat="1" ht="10.5" x14ac:dyDescent="0.15">
      <c r="A239" s="22">
        <v>40695</v>
      </c>
      <c r="B239" s="23">
        <v>8210.9286905299996</v>
      </c>
      <c r="C239" s="29">
        <v>413.31593835000001</v>
      </c>
      <c r="D239" s="29">
        <v>1E-14</v>
      </c>
      <c r="E239" s="29">
        <v>83.224211909999994</v>
      </c>
      <c r="F239" s="29">
        <v>329.85662744999996</v>
      </c>
      <c r="G239" s="24">
        <v>9037.3254682400002</v>
      </c>
    </row>
    <row r="240" spans="1:7" s="13" customFormat="1" ht="10.5" x14ac:dyDescent="0.15">
      <c r="A240" s="22">
        <v>40725</v>
      </c>
      <c r="B240" s="23">
        <v>8148.3227953500009</v>
      </c>
      <c r="C240" s="29">
        <v>323.72312208</v>
      </c>
      <c r="D240" s="29">
        <v>1E-14</v>
      </c>
      <c r="E240" s="29">
        <v>67.24207724</v>
      </c>
      <c r="F240" s="29">
        <v>349.50647355000001</v>
      </c>
      <c r="G240" s="24">
        <v>8888.7944682200014</v>
      </c>
    </row>
    <row r="241" spans="1:7" s="13" customFormat="1" ht="10.5" x14ac:dyDescent="0.15">
      <c r="A241" s="22">
        <v>40756</v>
      </c>
      <c r="B241" s="23">
        <v>8432.1095859399993</v>
      </c>
      <c r="C241" s="29">
        <v>355.50156616000004</v>
      </c>
      <c r="D241" s="29">
        <v>1E-14</v>
      </c>
      <c r="E241" s="29">
        <v>81.483458760000005</v>
      </c>
      <c r="F241" s="29">
        <v>408.76574132999997</v>
      </c>
      <c r="G241" s="24">
        <v>9277.8603521899986</v>
      </c>
    </row>
    <row r="242" spans="1:7" s="13" customFormat="1" ht="10.5" x14ac:dyDescent="0.15">
      <c r="A242" s="22">
        <v>40787</v>
      </c>
      <c r="B242" s="23">
        <v>8788.0308553100003</v>
      </c>
      <c r="C242" s="29">
        <v>394.37229778</v>
      </c>
      <c r="D242" s="29">
        <v>1E-14</v>
      </c>
      <c r="E242" s="29">
        <v>79.762314849999996</v>
      </c>
      <c r="F242" s="29">
        <v>379.94541661</v>
      </c>
      <c r="G242" s="24">
        <v>9642.1108845500021</v>
      </c>
    </row>
    <row r="243" spans="1:7" s="13" customFormat="1" ht="10.5" x14ac:dyDescent="0.15">
      <c r="A243" s="22">
        <v>40817</v>
      </c>
      <c r="B243" s="23">
        <v>8639.4181862099995</v>
      </c>
      <c r="C243" s="29">
        <v>271.80471932</v>
      </c>
      <c r="D243" s="29">
        <v>1E-14</v>
      </c>
      <c r="E243" s="29">
        <v>103.42286509</v>
      </c>
      <c r="F243" s="29">
        <v>331.33037736</v>
      </c>
      <c r="G243" s="24">
        <v>9345.97614798</v>
      </c>
    </row>
    <row r="244" spans="1:7" s="13" customFormat="1" ht="10.5" x14ac:dyDescent="0.15">
      <c r="A244" s="22">
        <v>40848</v>
      </c>
      <c r="B244" s="23">
        <v>8528.0981712899993</v>
      </c>
      <c r="C244" s="29">
        <v>279.65912097</v>
      </c>
      <c r="D244" s="29">
        <v>1E-14</v>
      </c>
      <c r="E244" s="29">
        <v>103.29940172000001</v>
      </c>
      <c r="F244" s="29">
        <v>362.41506935000001</v>
      </c>
      <c r="G244" s="24">
        <v>9273.4717633299988</v>
      </c>
    </row>
    <row r="245" spans="1:7" s="13" customFormat="1" ht="10.5" x14ac:dyDescent="0.15">
      <c r="A245" s="22">
        <v>40878</v>
      </c>
      <c r="B245" s="27">
        <v>9514.2515300400009</v>
      </c>
      <c r="C245" s="30">
        <v>466.89522449999998</v>
      </c>
      <c r="D245" s="30">
        <v>1E-14</v>
      </c>
      <c r="E245" s="30">
        <v>132.06373751999999</v>
      </c>
      <c r="F245" s="30">
        <v>383.01961879999999</v>
      </c>
      <c r="G245" s="28">
        <v>10496.23011086</v>
      </c>
    </row>
    <row r="246" spans="1:7" s="13" customFormat="1" ht="10.5" x14ac:dyDescent="0.15">
      <c r="A246" s="17">
        <v>2012</v>
      </c>
      <c r="B246" s="18">
        <v>107101.97113413001</v>
      </c>
      <c r="C246" s="18">
        <v>11638.337423220002</v>
      </c>
      <c r="D246" s="18">
        <v>1.1999999999999997E-13</v>
      </c>
      <c r="E246" s="18">
        <v>1276.15157918</v>
      </c>
      <c r="F246" s="18">
        <v>3903.1993234300003</v>
      </c>
      <c r="G246" s="18">
        <v>123919.65945996002</v>
      </c>
    </row>
    <row r="247" spans="1:7" s="13" customFormat="1" ht="10.5" x14ac:dyDescent="0.15">
      <c r="A247" s="22">
        <v>40909</v>
      </c>
      <c r="B247" s="23">
        <v>8429.6907404900012</v>
      </c>
      <c r="C247" s="29">
        <v>4397.0216781300005</v>
      </c>
      <c r="D247" s="29">
        <v>1E-14</v>
      </c>
      <c r="E247" s="29">
        <v>57.224945649999995</v>
      </c>
      <c r="F247" s="29">
        <v>370.81721808000003</v>
      </c>
      <c r="G247" s="24">
        <v>13254.75458235</v>
      </c>
    </row>
    <row r="248" spans="1:7" s="13" customFormat="1" ht="10.5" x14ac:dyDescent="0.15">
      <c r="A248" s="22">
        <v>40940</v>
      </c>
      <c r="B248" s="23">
        <v>7831.4866876300002</v>
      </c>
      <c r="C248" s="29">
        <v>1957.7194504500001</v>
      </c>
      <c r="D248" s="29">
        <v>1E-14</v>
      </c>
      <c r="E248" s="29">
        <v>83.341779370000012</v>
      </c>
      <c r="F248" s="29">
        <v>264.94324911000001</v>
      </c>
      <c r="G248" s="24">
        <v>10137.491166559999</v>
      </c>
    </row>
    <row r="249" spans="1:7" s="13" customFormat="1" ht="10.5" x14ac:dyDescent="0.15">
      <c r="A249" s="22">
        <v>40969</v>
      </c>
      <c r="B249" s="23">
        <v>8656.15661559</v>
      </c>
      <c r="C249" s="29">
        <v>1702.3786883</v>
      </c>
      <c r="D249" s="29">
        <v>1E-14</v>
      </c>
      <c r="E249" s="29">
        <v>100.65118325</v>
      </c>
      <c r="F249" s="29">
        <v>308.22340501999997</v>
      </c>
      <c r="G249" s="24">
        <v>10767.40989216</v>
      </c>
    </row>
    <row r="250" spans="1:7" s="13" customFormat="1" ht="10.5" x14ac:dyDescent="0.15">
      <c r="A250" s="22">
        <v>41000</v>
      </c>
      <c r="B250" s="23">
        <v>8992.9687766400002</v>
      </c>
      <c r="C250" s="29">
        <v>441.53020724999999</v>
      </c>
      <c r="D250" s="29">
        <v>1E-14</v>
      </c>
      <c r="E250" s="29">
        <v>96.329612680000011</v>
      </c>
      <c r="F250" s="29">
        <v>291.63088971000002</v>
      </c>
      <c r="G250" s="24">
        <v>9822.4594862800004</v>
      </c>
    </row>
    <row r="251" spans="1:7" s="13" customFormat="1" ht="10.5" x14ac:dyDescent="0.15">
      <c r="A251" s="22">
        <v>41030</v>
      </c>
      <c r="B251" s="23">
        <v>8672.5721790200005</v>
      </c>
      <c r="C251" s="29">
        <v>402.93712586999999</v>
      </c>
      <c r="D251" s="29">
        <v>1E-14</v>
      </c>
      <c r="E251" s="29">
        <v>109.04863995999999</v>
      </c>
      <c r="F251" s="29">
        <v>325.42322988999996</v>
      </c>
      <c r="G251" s="24">
        <v>9509.9811747399999</v>
      </c>
    </row>
    <row r="252" spans="1:7" s="13" customFormat="1" ht="10.5" x14ac:dyDescent="0.15">
      <c r="A252" s="22">
        <v>41061</v>
      </c>
      <c r="B252" s="23">
        <v>8742.3674475900007</v>
      </c>
      <c r="C252" s="29">
        <v>446.48918672000002</v>
      </c>
      <c r="D252" s="29">
        <v>1E-14</v>
      </c>
      <c r="E252" s="29">
        <v>133.6943813</v>
      </c>
      <c r="F252" s="29">
        <v>302.34077390999994</v>
      </c>
      <c r="G252" s="24">
        <v>9624.8917895200011</v>
      </c>
    </row>
    <row r="253" spans="1:7" s="13" customFormat="1" ht="10.5" x14ac:dyDescent="0.15">
      <c r="A253" s="22">
        <v>41091</v>
      </c>
      <c r="B253" s="23">
        <v>8660.0938526000009</v>
      </c>
      <c r="C253" s="29">
        <v>383.65055243</v>
      </c>
      <c r="D253" s="29">
        <v>1E-14</v>
      </c>
      <c r="E253" s="29">
        <v>105.14114564</v>
      </c>
      <c r="F253" s="29">
        <v>338.53462881000002</v>
      </c>
      <c r="G253" s="24">
        <v>9487.420179480001</v>
      </c>
    </row>
    <row r="254" spans="1:7" s="13" customFormat="1" ht="10.5" x14ac:dyDescent="0.15">
      <c r="A254" s="22">
        <v>41122</v>
      </c>
      <c r="B254" s="23">
        <v>9033.9546652600002</v>
      </c>
      <c r="C254" s="29">
        <v>423.72919793</v>
      </c>
      <c r="D254" s="29">
        <v>1E-14</v>
      </c>
      <c r="E254" s="29">
        <v>114.14685716</v>
      </c>
      <c r="F254" s="29">
        <v>385.01643997000002</v>
      </c>
      <c r="G254" s="24">
        <v>9956.8471603200014</v>
      </c>
    </row>
    <row r="255" spans="1:7" s="13" customFormat="1" ht="10.5" x14ac:dyDescent="0.15">
      <c r="A255" s="22">
        <v>41153</v>
      </c>
      <c r="B255" s="23">
        <v>9095.5069033899999</v>
      </c>
      <c r="C255" s="29">
        <v>420.35150658999999</v>
      </c>
      <c r="D255" s="29">
        <v>1E-14</v>
      </c>
      <c r="E255" s="29">
        <v>90.83847231</v>
      </c>
      <c r="F255" s="29">
        <v>313.81491691999997</v>
      </c>
      <c r="G255" s="24">
        <v>9920.5117992100004</v>
      </c>
    </row>
    <row r="256" spans="1:7" s="13" customFormat="1" ht="10.5" x14ac:dyDescent="0.15">
      <c r="A256" s="22">
        <v>41183</v>
      </c>
      <c r="B256" s="23">
        <v>9557.0905157600009</v>
      </c>
      <c r="C256" s="29">
        <v>376.09627562000003</v>
      </c>
      <c r="D256" s="29">
        <v>1E-14</v>
      </c>
      <c r="E256" s="29">
        <v>112.10824770000001</v>
      </c>
      <c r="F256" s="29">
        <v>353.52096685999999</v>
      </c>
      <c r="G256" s="24">
        <v>10398.816005940002</v>
      </c>
    </row>
    <row r="257" spans="1:7" s="13" customFormat="1" ht="10.5" x14ac:dyDescent="0.15">
      <c r="A257" s="22">
        <v>41214</v>
      </c>
      <c r="B257" s="23">
        <v>9166.9413160499989</v>
      </c>
      <c r="C257" s="29">
        <v>299.90957533</v>
      </c>
      <c r="D257" s="29">
        <v>1E-14</v>
      </c>
      <c r="E257" s="29">
        <v>102.42954601000001</v>
      </c>
      <c r="F257" s="29">
        <v>305.96010969999998</v>
      </c>
      <c r="G257" s="24">
        <v>9875.2405470899994</v>
      </c>
    </row>
    <row r="258" spans="1:7" s="13" customFormat="1" ht="10.5" x14ac:dyDescent="0.15">
      <c r="A258" s="22">
        <v>41244</v>
      </c>
      <c r="B258" s="27">
        <v>10263.141434110001</v>
      </c>
      <c r="C258" s="30">
        <v>386.52397860000002</v>
      </c>
      <c r="D258" s="30">
        <v>1E-14</v>
      </c>
      <c r="E258" s="30">
        <v>171.19676815</v>
      </c>
      <c r="F258" s="30">
        <v>342.97349544999997</v>
      </c>
      <c r="G258" s="28">
        <v>11163.83567631</v>
      </c>
    </row>
    <row r="259" spans="1:7" s="13" customFormat="1" ht="10.5" x14ac:dyDescent="0.15">
      <c r="A259" s="17">
        <v>2013</v>
      </c>
      <c r="B259" s="18">
        <v>117336.16251187</v>
      </c>
      <c r="C259" s="18">
        <v>12415.821477149997</v>
      </c>
      <c r="D259" s="18">
        <v>1.1999999999999997E-13</v>
      </c>
      <c r="E259" s="18">
        <v>1389.92273176</v>
      </c>
      <c r="F259" s="18">
        <v>4402.4781401</v>
      </c>
      <c r="G259" s="18">
        <v>135544.38486087997</v>
      </c>
    </row>
    <row r="260" spans="1:7" s="13" customFormat="1" ht="10.5" x14ac:dyDescent="0.15">
      <c r="A260" s="22">
        <v>41275</v>
      </c>
      <c r="B260" s="23">
        <v>8810.6515036500004</v>
      </c>
      <c r="C260" s="29">
        <v>4672.6868701099993</v>
      </c>
      <c r="D260" s="29">
        <v>1E-14</v>
      </c>
      <c r="E260" s="29">
        <v>69.776854909999997</v>
      </c>
      <c r="F260" s="29">
        <v>407.98329471999995</v>
      </c>
      <c r="G260" s="24">
        <v>13961.098523389999</v>
      </c>
    </row>
    <row r="261" spans="1:7" s="13" customFormat="1" ht="10.5" x14ac:dyDescent="0.15">
      <c r="A261" s="22">
        <v>41306</v>
      </c>
      <c r="B261" s="23">
        <v>8702.4959944599996</v>
      </c>
      <c r="C261" s="29">
        <v>2267.88625215</v>
      </c>
      <c r="D261" s="29">
        <v>1E-14</v>
      </c>
      <c r="E261" s="29">
        <v>70.107617640000001</v>
      </c>
      <c r="F261" s="29">
        <v>285.98925845000002</v>
      </c>
      <c r="G261" s="24">
        <v>11326.479122699999</v>
      </c>
    </row>
    <row r="262" spans="1:7" s="13" customFormat="1" ht="10.5" x14ac:dyDescent="0.15">
      <c r="A262" s="22">
        <v>41334</v>
      </c>
      <c r="B262" s="23">
        <v>8857.8115167399992</v>
      </c>
      <c r="C262" s="29">
        <v>1604.8261322000001</v>
      </c>
      <c r="D262" s="29">
        <v>1E-14</v>
      </c>
      <c r="E262" s="29">
        <v>97.168510089999998</v>
      </c>
      <c r="F262" s="29">
        <v>319.44953760999999</v>
      </c>
      <c r="G262" s="24">
        <v>10879.255696639999</v>
      </c>
    </row>
    <row r="263" spans="1:7" s="13" customFormat="1" ht="10.5" x14ac:dyDescent="0.15">
      <c r="A263" s="22">
        <v>41365</v>
      </c>
      <c r="B263" s="23">
        <v>9634.6432738200001</v>
      </c>
      <c r="C263" s="29">
        <v>516.92903624999997</v>
      </c>
      <c r="D263" s="29">
        <v>1E-14</v>
      </c>
      <c r="E263" s="29">
        <v>101.10390517</v>
      </c>
      <c r="F263" s="29">
        <v>371.71488534000002</v>
      </c>
      <c r="G263" s="24">
        <v>10624.39110058</v>
      </c>
    </row>
    <row r="264" spans="1:7" s="13" customFormat="1" ht="10.5" x14ac:dyDescent="0.15">
      <c r="A264" s="22">
        <v>41395</v>
      </c>
      <c r="B264" s="23">
        <v>9896.0651704699994</v>
      </c>
      <c r="C264" s="29">
        <v>441.80956924000003</v>
      </c>
      <c r="D264" s="29">
        <v>1E-14</v>
      </c>
      <c r="E264" s="29">
        <v>97.945684239999991</v>
      </c>
      <c r="F264" s="29">
        <v>369.76122533</v>
      </c>
      <c r="G264" s="24">
        <v>10805.581649279999</v>
      </c>
    </row>
    <row r="265" spans="1:7" s="13" customFormat="1" ht="10.5" x14ac:dyDescent="0.15">
      <c r="A265" s="22">
        <v>41426</v>
      </c>
      <c r="B265" s="23">
        <v>10565.924608360001</v>
      </c>
      <c r="C265" s="29">
        <v>464.59020091000002</v>
      </c>
      <c r="D265" s="29">
        <v>1E-14</v>
      </c>
      <c r="E265" s="29">
        <v>87.101250859999993</v>
      </c>
      <c r="F265" s="29">
        <v>363.76365536999998</v>
      </c>
      <c r="G265" s="24">
        <v>11481.379715499999</v>
      </c>
    </row>
    <row r="266" spans="1:7" s="13" customFormat="1" ht="10.5" x14ac:dyDescent="0.15">
      <c r="A266" s="22">
        <v>41456</v>
      </c>
      <c r="B266" s="23">
        <v>9750.7637182500002</v>
      </c>
      <c r="C266" s="29">
        <v>412.12335998999998</v>
      </c>
      <c r="D266" s="29">
        <v>1E-14</v>
      </c>
      <c r="E266" s="29">
        <v>104.49799192</v>
      </c>
      <c r="F266" s="29">
        <v>381.32060235999995</v>
      </c>
      <c r="G266" s="24">
        <v>10648.70567252</v>
      </c>
    </row>
    <row r="267" spans="1:7" s="13" customFormat="1" ht="10.5" x14ac:dyDescent="0.15">
      <c r="A267" s="22">
        <v>41487</v>
      </c>
      <c r="B267" s="23">
        <v>9728.3693702</v>
      </c>
      <c r="C267" s="29">
        <v>409.14532800000001</v>
      </c>
      <c r="D267" s="29">
        <v>1E-14</v>
      </c>
      <c r="E267" s="29">
        <v>96.876220849999996</v>
      </c>
      <c r="F267" s="29">
        <v>401.57001480000002</v>
      </c>
      <c r="G267" s="24">
        <v>10635.960933849999</v>
      </c>
    </row>
    <row r="268" spans="1:7" s="13" customFormat="1" ht="10.5" x14ac:dyDescent="0.15">
      <c r="A268" s="22">
        <v>41518</v>
      </c>
      <c r="B268" s="23">
        <v>10508.334021090001</v>
      </c>
      <c r="C268" s="29">
        <v>448.57442176999996</v>
      </c>
      <c r="D268" s="29">
        <v>1E-14</v>
      </c>
      <c r="E268" s="29">
        <v>132.01269914</v>
      </c>
      <c r="F268" s="29">
        <v>377.73475537999997</v>
      </c>
      <c r="G268" s="24">
        <v>11466.655897379998</v>
      </c>
    </row>
    <row r="269" spans="1:7" s="13" customFormat="1" ht="10.5" x14ac:dyDescent="0.15">
      <c r="A269" s="22">
        <v>41548</v>
      </c>
      <c r="B269" s="23">
        <v>10272.830364330001</v>
      </c>
      <c r="C269" s="29">
        <v>386.57724064000001</v>
      </c>
      <c r="D269" s="29">
        <v>1E-14</v>
      </c>
      <c r="E269" s="29">
        <v>133.82304579000001</v>
      </c>
      <c r="F269" s="29">
        <v>399.95813153</v>
      </c>
      <c r="G269" s="24">
        <v>11193.188782290001</v>
      </c>
    </row>
    <row r="270" spans="1:7" s="13" customFormat="1" ht="10.5" x14ac:dyDescent="0.15">
      <c r="A270" s="22">
        <v>41579</v>
      </c>
      <c r="B270" s="23">
        <v>9774.3412558600012</v>
      </c>
      <c r="C270" s="29">
        <v>312.88955986000002</v>
      </c>
      <c r="D270" s="29">
        <v>1E-14</v>
      </c>
      <c r="E270" s="29">
        <v>205.72141883</v>
      </c>
      <c r="F270" s="29">
        <v>336.76221851999998</v>
      </c>
      <c r="G270" s="24">
        <v>10629.714453070001</v>
      </c>
    </row>
    <row r="271" spans="1:7" s="13" customFormat="1" ht="10.5" x14ac:dyDescent="0.15">
      <c r="A271" s="22">
        <v>41609</v>
      </c>
      <c r="B271" s="27">
        <v>10833.931714639999</v>
      </c>
      <c r="C271" s="30">
        <v>477.78350602999996</v>
      </c>
      <c r="D271" s="30">
        <v>1E-14</v>
      </c>
      <c r="E271" s="30">
        <v>193.78753232</v>
      </c>
      <c r="F271" s="30">
        <v>386.47056069000001</v>
      </c>
      <c r="G271" s="28">
        <v>11891.973313680001</v>
      </c>
    </row>
    <row r="272" spans="1:7" s="13" customFormat="1" ht="10.5" x14ac:dyDescent="0.15">
      <c r="A272" s="17">
        <v>2014</v>
      </c>
      <c r="B272" s="18">
        <v>120482.81519844</v>
      </c>
      <c r="C272" s="18">
        <v>13643.414120269998</v>
      </c>
      <c r="D272" s="18">
        <v>1.1999999999999997E-13</v>
      </c>
      <c r="E272" s="18">
        <v>1742.14394311</v>
      </c>
      <c r="F272" s="18">
        <v>4617.9977543200002</v>
      </c>
      <c r="G272" s="18">
        <v>140486.37101613998</v>
      </c>
    </row>
    <row r="273" spans="1:7" s="13" customFormat="1" ht="10.5" x14ac:dyDescent="0.15">
      <c r="A273" s="22">
        <v>41640</v>
      </c>
      <c r="B273" s="23">
        <v>9863.4883079500014</v>
      </c>
      <c r="C273" s="29">
        <v>5247.64413169</v>
      </c>
      <c r="D273" s="29">
        <v>1E-14</v>
      </c>
      <c r="E273" s="29">
        <v>61.5707041</v>
      </c>
      <c r="F273" s="29">
        <v>455.23395885999997</v>
      </c>
      <c r="G273" s="24">
        <v>15627.937102600003</v>
      </c>
    </row>
    <row r="274" spans="1:7" s="13" customFormat="1" ht="10.5" x14ac:dyDescent="0.15">
      <c r="A274" s="22">
        <v>41671</v>
      </c>
      <c r="B274" s="23">
        <v>9752.8079625699993</v>
      </c>
      <c r="C274" s="29">
        <v>2335.3158576199999</v>
      </c>
      <c r="D274" s="29">
        <v>1E-14</v>
      </c>
      <c r="E274" s="29">
        <v>104.03120770999999</v>
      </c>
      <c r="F274" s="29">
        <v>336.49512269999997</v>
      </c>
      <c r="G274" s="24">
        <v>12528.6501506</v>
      </c>
    </row>
    <row r="275" spans="1:7" s="13" customFormat="1" ht="10.5" x14ac:dyDescent="0.15">
      <c r="A275" s="22">
        <v>41699</v>
      </c>
      <c r="B275" s="23">
        <v>9525.1223586299984</v>
      </c>
      <c r="C275" s="29">
        <v>1764.6233107799999</v>
      </c>
      <c r="D275" s="29">
        <v>1E-14</v>
      </c>
      <c r="E275" s="29">
        <v>90.187061290000003</v>
      </c>
      <c r="F275" s="29">
        <v>310.81932171</v>
      </c>
      <c r="G275" s="24">
        <v>11690.752052409998</v>
      </c>
    </row>
    <row r="276" spans="1:7" s="13" customFormat="1" ht="10.5" x14ac:dyDescent="0.15">
      <c r="A276" s="22">
        <v>41730</v>
      </c>
      <c r="B276" s="23">
        <v>9692.2000704999991</v>
      </c>
      <c r="C276" s="29">
        <v>515.09862420000002</v>
      </c>
      <c r="D276" s="29">
        <v>1E-14</v>
      </c>
      <c r="E276" s="29">
        <v>110.28296549</v>
      </c>
      <c r="F276" s="29">
        <v>356.74277321000005</v>
      </c>
      <c r="G276" s="24">
        <v>10674.324433399999</v>
      </c>
    </row>
    <row r="277" spans="1:7" s="13" customFormat="1" ht="10.5" x14ac:dyDescent="0.15">
      <c r="A277" s="22">
        <v>41760</v>
      </c>
      <c r="B277" s="23">
        <v>9880.9634501399996</v>
      </c>
      <c r="C277" s="29">
        <v>445.70550056000002</v>
      </c>
      <c r="D277" s="29">
        <v>1E-14</v>
      </c>
      <c r="E277" s="29">
        <v>134.46662731999999</v>
      </c>
      <c r="F277" s="29">
        <v>364.85058747000005</v>
      </c>
      <c r="G277" s="24">
        <v>10825.98616549</v>
      </c>
    </row>
    <row r="278" spans="1:7" s="13" customFormat="1" ht="10.5" x14ac:dyDescent="0.15">
      <c r="A278" s="22">
        <v>41791</v>
      </c>
      <c r="B278" s="23">
        <v>9806.3712415699993</v>
      </c>
      <c r="C278" s="29">
        <v>485.18317145999998</v>
      </c>
      <c r="D278" s="29">
        <v>1E-14</v>
      </c>
      <c r="E278" s="29">
        <v>110.14131137000001</v>
      </c>
      <c r="F278" s="29">
        <v>336.61346506999996</v>
      </c>
      <c r="G278" s="24">
        <v>10738.309189469999</v>
      </c>
    </row>
    <row r="279" spans="1:7" s="13" customFormat="1" ht="10.5" x14ac:dyDescent="0.15">
      <c r="A279" s="22">
        <v>41821</v>
      </c>
      <c r="B279" s="23">
        <v>9894.2098557999998</v>
      </c>
      <c r="C279" s="29">
        <v>443.79944465000005</v>
      </c>
      <c r="D279" s="29">
        <v>1E-14</v>
      </c>
      <c r="E279" s="29">
        <v>111.91380468000001</v>
      </c>
      <c r="F279" s="29">
        <v>407.28167377</v>
      </c>
      <c r="G279" s="24">
        <v>10857.204778899999</v>
      </c>
    </row>
    <row r="280" spans="1:7" s="13" customFormat="1" ht="10.5" x14ac:dyDescent="0.15">
      <c r="A280" s="22">
        <v>41852</v>
      </c>
      <c r="B280" s="23">
        <v>9614.3262707999984</v>
      </c>
      <c r="C280" s="29">
        <v>450.86836500999999</v>
      </c>
      <c r="D280" s="29">
        <v>1E-14</v>
      </c>
      <c r="E280" s="29">
        <v>134.75942605</v>
      </c>
      <c r="F280" s="29">
        <v>406.48148243000003</v>
      </c>
      <c r="G280" s="24">
        <v>10606.435544289996</v>
      </c>
    </row>
    <row r="281" spans="1:7" s="13" customFormat="1" ht="10.5" x14ac:dyDescent="0.15">
      <c r="A281" s="22">
        <v>41883</v>
      </c>
      <c r="B281" s="23">
        <v>10156.115574399999</v>
      </c>
      <c r="C281" s="29">
        <v>677.82718926999996</v>
      </c>
      <c r="D281" s="29">
        <v>1E-14</v>
      </c>
      <c r="E281" s="29">
        <v>320.31294187000003</v>
      </c>
      <c r="F281" s="29">
        <v>436.15250742000001</v>
      </c>
      <c r="G281" s="24">
        <v>11590.408212959999</v>
      </c>
    </row>
    <row r="282" spans="1:7" s="13" customFormat="1" ht="10.5" x14ac:dyDescent="0.15">
      <c r="A282" s="22">
        <v>41913</v>
      </c>
      <c r="B282" s="23">
        <v>10735.275092469999</v>
      </c>
      <c r="C282" s="29">
        <v>423.00649112000002</v>
      </c>
      <c r="D282" s="29">
        <v>1E-14</v>
      </c>
      <c r="E282" s="29">
        <v>171.32656224000002</v>
      </c>
      <c r="F282" s="29">
        <v>417.94326795999996</v>
      </c>
      <c r="G282" s="24">
        <v>11747.551413789999</v>
      </c>
    </row>
    <row r="283" spans="1:7" s="13" customFormat="1" ht="10.5" x14ac:dyDescent="0.15">
      <c r="A283" s="22">
        <v>41944</v>
      </c>
      <c r="B283" s="23">
        <v>10238.72188495</v>
      </c>
      <c r="C283" s="29">
        <v>335.95795159999994</v>
      </c>
      <c r="D283" s="29">
        <v>1E-14</v>
      </c>
      <c r="E283" s="29">
        <v>156.33770261000001</v>
      </c>
      <c r="F283" s="29">
        <v>360.30945043000003</v>
      </c>
      <c r="G283" s="24">
        <v>11091.326989590001</v>
      </c>
    </row>
    <row r="284" spans="1:7" s="13" customFormat="1" ht="10.5" x14ac:dyDescent="0.15">
      <c r="A284" s="22">
        <v>41974</v>
      </c>
      <c r="B284" s="27">
        <v>11323.21312866</v>
      </c>
      <c r="C284" s="30">
        <v>518.38408231000005</v>
      </c>
      <c r="D284" s="30">
        <v>1E-14</v>
      </c>
      <c r="E284" s="30">
        <v>236.81362837999998</v>
      </c>
      <c r="F284" s="30">
        <v>429.07414328999994</v>
      </c>
      <c r="G284" s="28">
        <v>12507.484982639999</v>
      </c>
    </row>
    <row r="285" spans="1:7" s="13" customFormat="1" ht="10.5" x14ac:dyDescent="0.15">
      <c r="A285" s="232">
        <v>2015</v>
      </c>
      <c r="B285" s="233">
        <f>'[1]1.2'!B33</f>
        <v>123912.81086813001</v>
      </c>
      <c r="C285" s="233">
        <f>'[1]1.2'!C33</f>
        <v>14759.191876540001</v>
      </c>
      <c r="D285" s="233">
        <f>'[1]1.2'!D33</f>
        <v>1.1999999999999997E-13</v>
      </c>
      <c r="E285" s="233">
        <f>'[1]1.2'!E33</f>
        <v>2407.9011088700004</v>
      </c>
      <c r="F285" s="233">
        <f>'[1]1.2'!F33</f>
        <v>4947.9421610700001</v>
      </c>
      <c r="G285" s="234">
        <f>SUM(B285:F285)</f>
        <v>146027.84601461</v>
      </c>
    </row>
    <row r="286" spans="1:7" s="13" customFormat="1" ht="10.5" x14ac:dyDescent="0.15">
      <c r="A286" s="235" t="s">
        <v>69</v>
      </c>
      <c r="B286" s="206">
        <v>10065.69100671</v>
      </c>
      <c r="C286" s="236">
        <v>5501.2777261800002</v>
      </c>
      <c r="D286" s="236">
        <v>1E-14</v>
      </c>
      <c r="E286" s="236">
        <v>68.968259489999994</v>
      </c>
      <c r="F286" s="236">
        <v>465.00551357999996</v>
      </c>
      <c r="G286" s="237">
        <v>16100.94250596</v>
      </c>
    </row>
    <row r="287" spans="1:7" s="13" customFormat="1" ht="10.5" x14ac:dyDescent="0.15">
      <c r="A287" s="235" t="s">
        <v>70</v>
      </c>
      <c r="B287" s="206">
        <v>9993.7945261299992</v>
      </c>
      <c r="C287" s="236">
        <v>2522.6582949200006</v>
      </c>
      <c r="D287" s="236">
        <v>1E-14</v>
      </c>
      <c r="E287" s="236">
        <v>92.317351149999993</v>
      </c>
      <c r="F287" s="236">
        <v>337.15122350000001</v>
      </c>
      <c r="G287" s="237">
        <v>12945.921395699999</v>
      </c>
    </row>
    <row r="288" spans="1:7" s="13" customFormat="1" ht="10.5" x14ac:dyDescent="0.15">
      <c r="A288" s="235" t="s">
        <v>71</v>
      </c>
      <c r="B288" s="206">
        <v>9943.8405256799997</v>
      </c>
      <c r="C288" s="236">
        <v>2034.2680596100001</v>
      </c>
      <c r="D288" s="236">
        <v>1E-14</v>
      </c>
      <c r="E288" s="236">
        <v>212.33291993</v>
      </c>
      <c r="F288" s="236">
        <v>412.96057324000003</v>
      </c>
      <c r="G288" s="237">
        <v>12603.402078460002</v>
      </c>
    </row>
    <row r="289" spans="1:37" s="13" customFormat="1" ht="10.5" x14ac:dyDescent="0.15">
      <c r="A289" s="235" t="s">
        <v>72</v>
      </c>
      <c r="B289" s="206">
        <v>10445.283923809999</v>
      </c>
      <c r="C289" s="236">
        <v>535.54370153000002</v>
      </c>
      <c r="D289" s="236">
        <v>1E-14</v>
      </c>
      <c r="E289" s="236">
        <v>147.88525579999998</v>
      </c>
      <c r="F289" s="236">
        <v>377.63859744000007</v>
      </c>
      <c r="G289" s="237">
        <v>11506.35147858</v>
      </c>
    </row>
    <row r="290" spans="1:37" s="13" customFormat="1" ht="10.5" x14ac:dyDescent="0.15">
      <c r="A290" s="235" t="s">
        <v>73</v>
      </c>
      <c r="B290" s="206">
        <v>9805.542766229999</v>
      </c>
      <c r="C290" s="236">
        <v>468.97597213</v>
      </c>
      <c r="D290" s="236">
        <v>1E-14</v>
      </c>
      <c r="E290" s="236">
        <v>138.36066816000002</v>
      </c>
      <c r="F290" s="236">
        <v>398.51602197000005</v>
      </c>
      <c r="G290" s="237">
        <v>10811.395428489997</v>
      </c>
    </row>
    <row r="291" spans="1:37" s="13" customFormat="1" ht="10.5" x14ac:dyDescent="0.15">
      <c r="A291" s="235" t="s">
        <v>74</v>
      </c>
      <c r="B291" s="206">
        <v>10386.905400629999</v>
      </c>
      <c r="C291" s="236">
        <v>553.64387364000004</v>
      </c>
      <c r="D291" s="236">
        <v>1E-14</v>
      </c>
      <c r="E291" s="236">
        <v>258.65152495000001</v>
      </c>
      <c r="F291" s="236">
        <v>415.88471719</v>
      </c>
      <c r="G291" s="237">
        <v>11615.085516409999</v>
      </c>
    </row>
    <row r="292" spans="1:37" s="13" customFormat="1" ht="10.5" x14ac:dyDescent="0.15">
      <c r="A292" s="235" t="s">
        <v>75</v>
      </c>
      <c r="B292" s="206">
        <v>10355.119867860001</v>
      </c>
      <c r="C292" s="236">
        <v>477.96784054</v>
      </c>
      <c r="D292" s="236">
        <v>1E-14</v>
      </c>
      <c r="E292" s="236">
        <v>160.64548648000002</v>
      </c>
      <c r="F292" s="236">
        <v>431.42195889999999</v>
      </c>
      <c r="G292" s="237">
        <v>11425.155153780001</v>
      </c>
    </row>
    <row r="293" spans="1:37" s="13" customFormat="1" ht="10.5" x14ac:dyDescent="0.15">
      <c r="A293" s="235" t="s">
        <v>76</v>
      </c>
      <c r="B293" s="206">
        <v>9924.7167986599998</v>
      </c>
      <c r="C293" s="236">
        <v>441.24714151000006</v>
      </c>
      <c r="D293" s="236">
        <v>1E-14</v>
      </c>
      <c r="E293" s="236">
        <v>181.98665019000003</v>
      </c>
      <c r="F293" s="236">
        <v>432.21596722000004</v>
      </c>
      <c r="G293" s="237">
        <v>10980.16655758</v>
      </c>
    </row>
    <row r="294" spans="1:37" s="13" customFormat="1" ht="10.5" x14ac:dyDescent="0.15">
      <c r="A294" s="235" t="s">
        <v>77</v>
      </c>
      <c r="B294" s="206">
        <v>10566.03714764</v>
      </c>
      <c r="C294" s="236">
        <v>518.87106371999994</v>
      </c>
      <c r="D294" s="236">
        <v>1E-14</v>
      </c>
      <c r="E294" s="236">
        <v>223.02437244999999</v>
      </c>
      <c r="F294" s="236">
        <v>428.47886454000002</v>
      </c>
      <c r="G294" s="237">
        <v>11736.41144835</v>
      </c>
    </row>
    <row r="295" spans="1:37" s="13" customFormat="1" ht="10.5" x14ac:dyDescent="0.15">
      <c r="A295" s="235" t="s">
        <v>78</v>
      </c>
      <c r="B295" s="206">
        <v>10620.31266906</v>
      </c>
      <c r="C295" s="236">
        <v>390.98022447000005</v>
      </c>
      <c r="D295" s="236">
        <v>1E-14</v>
      </c>
      <c r="E295" s="236">
        <v>206.96064487000001</v>
      </c>
      <c r="F295" s="236">
        <v>404.81249786000001</v>
      </c>
      <c r="G295" s="237">
        <v>11623.066036260001</v>
      </c>
    </row>
    <row r="296" spans="1:37" s="13" customFormat="1" ht="10.5" x14ac:dyDescent="0.15">
      <c r="A296" s="235" t="s">
        <v>79</v>
      </c>
      <c r="B296" s="206">
        <v>10352.840492559999</v>
      </c>
      <c r="C296" s="236">
        <v>344.19588798000001</v>
      </c>
      <c r="D296" s="236">
        <v>1E-14</v>
      </c>
      <c r="E296" s="236">
        <v>244.70482731000001</v>
      </c>
      <c r="F296" s="236">
        <v>369.24678143</v>
      </c>
      <c r="G296" s="237">
        <v>11310.987989279998</v>
      </c>
    </row>
    <row r="297" spans="1:37" s="13" customFormat="1" ht="10.5" x14ac:dyDescent="0.15">
      <c r="A297" s="238" t="s">
        <v>17</v>
      </c>
      <c r="B297" s="229">
        <v>11452.725743159999</v>
      </c>
      <c r="C297" s="239">
        <v>969.56209030999992</v>
      </c>
      <c r="D297" s="239">
        <v>1E-14</v>
      </c>
      <c r="E297" s="239">
        <v>472.06314808999997</v>
      </c>
      <c r="F297" s="239">
        <v>474.60944419999998</v>
      </c>
      <c r="G297" s="240">
        <v>13368.96042576</v>
      </c>
    </row>
    <row r="298" spans="1:37" s="13" customFormat="1" ht="10.5" customHeight="1" x14ac:dyDescent="0.15">
      <c r="A298" s="232">
        <v>2016</v>
      </c>
      <c r="B298" s="233">
        <f>'[1]1.2'!B34</f>
        <v>123800.60362000999</v>
      </c>
      <c r="C298" s="233">
        <f>'[1]1.2'!C34</f>
        <v>14958.344307790001</v>
      </c>
      <c r="D298" s="233">
        <f>'[1]1.2'!D34</f>
        <v>1.1999999999999997E-13</v>
      </c>
      <c r="E298" s="233">
        <f>'[1]1.2'!E34</f>
        <v>2353.4418797200001</v>
      </c>
      <c r="F298" s="233">
        <f>'[1]1.2'!F34</f>
        <v>5468.5690809600001</v>
      </c>
      <c r="G298" s="233">
        <f>SUM(B298:F298)</f>
        <v>146580.95888848</v>
      </c>
    </row>
    <row r="299" spans="1:37" s="13" customFormat="1" ht="10.5" customHeight="1" x14ac:dyDescent="0.15">
      <c r="A299" s="235" t="s">
        <v>69</v>
      </c>
      <c r="B299" s="206">
        <v>10320.944499069999</v>
      </c>
      <c r="C299" s="236">
        <v>5651.9835993699999</v>
      </c>
      <c r="D299" s="236">
        <v>1E-14</v>
      </c>
      <c r="E299" s="236">
        <v>73.244552339999998</v>
      </c>
      <c r="F299" s="236">
        <v>491.64082698999999</v>
      </c>
      <c r="G299" s="237">
        <v>16537.81347777</v>
      </c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</row>
    <row r="300" spans="1:37" s="13" customFormat="1" ht="10.5" customHeight="1" x14ac:dyDescent="0.15">
      <c r="A300" s="235" t="s">
        <v>70</v>
      </c>
      <c r="B300" s="206">
        <v>9927.0029633799986</v>
      </c>
      <c r="C300" s="236">
        <v>2675.9246461100001</v>
      </c>
      <c r="D300" s="236">
        <v>1E-14</v>
      </c>
      <c r="E300" s="236">
        <v>129.02024686999999</v>
      </c>
      <c r="F300" s="236">
        <v>392.50904544000002</v>
      </c>
      <c r="G300" s="237">
        <v>13124.456901799998</v>
      </c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</row>
    <row r="301" spans="1:37" s="13" customFormat="1" ht="10.5" customHeight="1" x14ac:dyDescent="0.15">
      <c r="A301" s="235" t="s">
        <v>71</v>
      </c>
      <c r="B301" s="206">
        <v>10295.599015670001</v>
      </c>
      <c r="C301" s="236">
        <v>2062.3195101000001</v>
      </c>
      <c r="D301" s="236">
        <v>1E-14</v>
      </c>
      <c r="E301" s="236">
        <v>186.95203011999996</v>
      </c>
      <c r="F301" s="236">
        <v>443.70005207999998</v>
      </c>
      <c r="G301" s="237">
        <v>12988.570607969999</v>
      </c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</row>
    <row r="302" spans="1:37" s="13" customFormat="1" ht="10.5" customHeight="1" x14ac:dyDescent="0.15">
      <c r="A302" s="235" t="s">
        <v>72</v>
      </c>
      <c r="B302" s="206">
        <v>9940.0359892300003</v>
      </c>
      <c r="C302" s="236">
        <v>527.36053457000003</v>
      </c>
      <c r="D302" s="236">
        <v>1E-14</v>
      </c>
      <c r="E302" s="236">
        <v>137.81399736</v>
      </c>
      <c r="F302" s="236">
        <v>397.87411839000004</v>
      </c>
      <c r="G302" s="237">
        <v>11003.084639549999</v>
      </c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</row>
    <row r="303" spans="1:37" s="13" customFormat="1" ht="10.5" customHeight="1" x14ac:dyDescent="0.15">
      <c r="A303" s="235" t="s">
        <v>73</v>
      </c>
      <c r="B303" s="206">
        <v>10102.56517647</v>
      </c>
      <c r="C303" s="236">
        <v>484.59417951</v>
      </c>
      <c r="D303" s="236">
        <v>1E-14</v>
      </c>
      <c r="E303" s="236">
        <v>206.21666662000001</v>
      </c>
      <c r="F303" s="236">
        <v>437.51567762999997</v>
      </c>
      <c r="G303" s="237">
        <v>11230.891700229999</v>
      </c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</row>
    <row r="304" spans="1:37" s="13" customFormat="1" ht="10.5" customHeight="1" x14ac:dyDescent="0.15">
      <c r="A304" s="235" t="s">
        <v>74</v>
      </c>
      <c r="B304" s="206">
        <v>10397.8862059</v>
      </c>
      <c r="C304" s="236">
        <v>560.2184043499999</v>
      </c>
      <c r="D304" s="236">
        <v>1E-14</v>
      </c>
      <c r="E304" s="236">
        <v>174.93816129999999</v>
      </c>
      <c r="F304" s="236">
        <v>452.06439906999998</v>
      </c>
      <c r="G304" s="237">
        <v>11585.10717062</v>
      </c>
      <c r="H304" s="33"/>
    </row>
    <row r="305" spans="1:9" s="13" customFormat="1" ht="10.5" customHeight="1" x14ac:dyDescent="0.15">
      <c r="A305" s="235" t="s">
        <v>75</v>
      </c>
      <c r="B305" s="206">
        <v>9845.9460495700005</v>
      </c>
      <c r="C305" s="236">
        <v>464.02693856000002</v>
      </c>
      <c r="D305" s="236">
        <v>1E-14</v>
      </c>
      <c r="E305" s="236">
        <v>153.50046824</v>
      </c>
      <c r="F305" s="236">
        <v>450.41912502999998</v>
      </c>
      <c r="G305" s="237">
        <v>10913.892581399999</v>
      </c>
    </row>
    <row r="306" spans="1:9" s="13" customFormat="1" ht="10.5" customHeight="1" x14ac:dyDescent="0.15">
      <c r="A306" s="235" t="s">
        <v>76</v>
      </c>
      <c r="B306" s="206">
        <v>10230.03316558</v>
      </c>
      <c r="C306" s="236">
        <v>495.29656058000006</v>
      </c>
      <c r="D306" s="236">
        <v>1E-14</v>
      </c>
      <c r="E306" s="236">
        <v>179.22807137999999</v>
      </c>
      <c r="F306" s="236">
        <v>526.27540293000004</v>
      </c>
      <c r="G306" s="237">
        <v>11430.833200469999</v>
      </c>
      <c r="I306" s="110"/>
    </row>
    <row r="307" spans="1:9" s="13" customFormat="1" ht="10.5" customHeight="1" x14ac:dyDescent="0.15">
      <c r="A307" s="235" t="s">
        <v>77</v>
      </c>
      <c r="B307" s="206">
        <v>10151.988047549999</v>
      </c>
      <c r="C307" s="236">
        <v>523.42819532999999</v>
      </c>
      <c r="D307" s="236">
        <v>1E-14</v>
      </c>
      <c r="E307" s="236">
        <v>186.33602346999999</v>
      </c>
      <c r="F307" s="236">
        <v>465.54443794999997</v>
      </c>
      <c r="G307" s="237">
        <v>11327.296704299999</v>
      </c>
    </row>
    <row r="308" spans="1:9" s="13" customFormat="1" ht="10.5" customHeight="1" x14ac:dyDescent="0.15">
      <c r="A308" s="235" t="s">
        <v>78</v>
      </c>
      <c r="B308" s="206">
        <v>10524.252450800001</v>
      </c>
      <c r="C308" s="236">
        <v>401.52865515000002</v>
      </c>
      <c r="D308" s="236">
        <v>1E-14</v>
      </c>
      <c r="E308" s="236">
        <v>187.09937952999999</v>
      </c>
      <c r="F308" s="236">
        <v>426.07014760999999</v>
      </c>
      <c r="G308" s="237">
        <v>11538.95063309</v>
      </c>
    </row>
    <row r="309" spans="1:9" s="13" customFormat="1" ht="10.5" customHeight="1" x14ac:dyDescent="0.15">
      <c r="A309" s="235" t="s">
        <v>79</v>
      </c>
      <c r="B309" s="206">
        <v>10964.35990555</v>
      </c>
      <c r="C309" s="236">
        <v>413.10508797999995</v>
      </c>
      <c r="D309" s="236">
        <v>1E-14</v>
      </c>
      <c r="E309" s="236">
        <v>198.85456174999999</v>
      </c>
      <c r="F309" s="236">
        <v>471.52011477000002</v>
      </c>
      <c r="G309" s="237">
        <v>12047.839670050002</v>
      </c>
    </row>
    <row r="310" spans="1:9" s="13" customFormat="1" ht="10.5" x14ac:dyDescent="0.15">
      <c r="A310" s="238" t="s">
        <v>17</v>
      </c>
      <c r="B310" s="229">
        <v>11099.990151239999</v>
      </c>
      <c r="C310" s="239">
        <v>698.55799617999992</v>
      </c>
      <c r="D310" s="239">
        <v>1E-14</v>
      </c>
      <c r="E310" s="239">
        <v>540.23772073999999</v>
      </c>
      <c r="F310" s="239">
        <v>513.43573306999997</v>
      </c>
      <c r="G310" s="240">
        <v>12852.22160123</v>
      </c>
    </row>
    <row r="311" spans="1:9" s="13" customFormat="1" ht="10.5" x14ac:dyDescent="0.15">
      <c r="A311" s="232">
        <v>2017</v>
      </c>
      <c r="B311" s="233">
        <f>'[1]1.2'!B35</f>
        <v>129526.11003705001</v>
      </c>
      <c r="C311" s="233">
        <f>'[1]1.2'!C35</f>
        <v>15335.63727277</v>
      </c>
      <c r="D311" s="233">
        <f>'[1]1.2'!D35</f>
        <v>1.1999999999999997E-13</v>
      </c>
      <c r="E311" s="233">
        <f>'[1]1.2'!E35</f>
        <v>2754.0278987300003</v>
      </c>
      <c r="F311" s="233">
        <f>'[1]1.2'!F35</f>
        <v>6076.7907648700002</v>
      </c>
      <c r="G311" s="233">
        <f>SUM(B311:F311)</f>
        <v>153692.56597342002</v>
      </c>
    </row>
    <row r="312" spans="1:9" s="13" customFormat="1" ht="10.5" x14ac:dyDescent="0.15">
      <c r="A312" s="235" t="s">
        <v>69</v>
      </c>
      <c r="B312" s="206">
        <v>10846.632161880001</v>
      </c>
      <c r="C312" s="236">
        <v>5768.1438805899998</v>
      </c>
      <c r="D312" s="236">
        <v>1E-14</v>
      </c>
      <c r="E312" s="236">
        <v>84.509930229999995</v>
      </c>
      <c r="F312" s="236">
        <v>570.55482251000001</v>
      </c>
      <c r="G312" s="237">
        <v>17269.840795210002</v>
      </c>
      <c r="I312" s="110"/>
    </row>
    <row r="313" spans="1:9" s="13" customFormat="1" ht="10.5" x14ac:dyDescent="0.15">
      <c r="A313" s="235" t="s">
        <v>70</v>
      </c>
      <c r="B313" s="206">
        <v>8944.8339617599977</v>
      </c>
      <c r="C313" s="236">
        <v>2693.0955460999999</v>
      </c>
      <c r="D313" s="236">
        <v>1E-14</v>
      </c>
      <c r="E313" s="236">
        <v>136.7824651</v>
      </c>
      <c r="F313" s="236">
        <v>396.57642718</v>
      </c>
      <c r="G313" s="237">
        <v>12171.288400139996</v>
      </c>
    </row>
    <row r="314" spans="1:9" s="13" customFormat="1" ht="10.5" customHeight="1" x14ac:dyDescent="0.15">
      <c r="A314" s="235" t="s">
        <v>71</v>
      </c>
      <c r="B314" s="206">
        <v>11040.223434200001</v>
      </c>
      <c r="C314" s="236">
        <v>2141.2501641899999</v>
      </c>
      <c r="D314" s="236">
        <v>1E-14</v>
      </c>
      <c r="E314" s="236">
        <v>181.09833481000001</v>
      </c>
      <c r="F314" s="236">
        <v>499.71373720999998</v>
      </c>
      <c r="G314" s="237">
        <v>13862.285670410001</v>
      </c>
    </row>
    <row r="315" spans="1:9" s="13" customFormat="1" ht="10.5" customHeight="1" x14ac:dyDescent="0.15">
      <c r="A315" s="235" t="s">
        <v>72</v>
      </c>
      <c r="B315" s="206">
        <v>10775.910054980002</v>
      </c>
      <c r="C315" s="236">
        <v>553.84277310999994</v>
      </c>
      <c r="D315" s="236">
        <v>1E-14</v>
      </c>
      <c r="E315" s="236">
        <v>156.54313443000001</v>
      </c>
      <c r="F315" s="236">
        <v>423.18750762000002</v>
      </c>
      <c r="G315" s="237">
        <v>11909.483470140001</v>
      </c>
    </row>
    <row r="316" spans="1:9" s="13" customFormat="1" ht="10.5" customHeight="1" x14ac:dyDescent="0.15">
      <c r="A316" s="235" t="s">
        <v>73</v>
      </c>
      <c r="B316" s="206">
        <v>10236.800066369999</v>
      </c>
      <c r="C316" s="236">
        <v>566.17550173000006</v>
      </c>
      <c r="D316" s="236">
        <v>1E-14</v>
      </c>
      <c r="E316" s="236">
        <v>178.13927543</v>
      </c>
      <c r="F316" s="236">
        <v>517.37082816999998</v>
      </c>
      <c r="G316" s="237">
        <v>11498.485671699998</v>
      </c>
    </row>
    <row r="317" spans="1:9" s="13" customFormat="1" ht="10.5" x14ac:dyDescent="0.15">
      <c r="A317" s="235" t="s">
        <v>74</v>
      </c>
      <c r="B317" s="206">
        <v>10684.28945025</v>
      </c>
      <c r="C317" s="236">
        <v>557.13659639000002</v>
      </c>
      <c r="D317" s="236">
        <v>1E-14</v>
      </c>
      <c r="E317" s="236">
        <v>256.56745807999999</v>
      </c>
      <c r="F317" s="236">
        <v>494.49970088999999</v>
      </c>
      <c r="G317" s="237">
        <v>11992.493205610001</v>
      </c>
    </row>
    <row r="318" spans="1:9" s="13" customFormat="1" ht="10.5" x14ac:dyDescent="0.15">
      <c r="A318" s="235" t="s">
        <v>75</v>
      </c>
      <c r="B318" s="206">
        <v>10467.99126049</v>
      </c>
      <c r="C318" s="236">
        <v>478.37335274999998</v>
      </c>
      <c r="D318" s="236">
        <v>1E-14</v>
      </c>
      <c r="E318" s="236">
        <v>523.04569299000002</v>
      </c>
      <c r="F318" s="236">
        <v>503.00736921999999</v>
      </c>
      <c r="G318" s="237">
        <v>11972.41767545</v>
      </c>
    </row>
    <row r="319" spans="1:9" s="13" customFormat="1" ht="10.5" x14ac:dyDescent="0.15">
      <c r="A319" s="235" t="s">
        <v>76</v>
      </c>
      <c r="B319" s="206">
        <v>11278.98040635</v>
      </c>
      <c r="C319" s="236">
        <v>716.95705820000001</v>
      </c>
      <c r="D319" s="236">
        <v>1E-14</v>
      </c>
      <c r="E319" s="236">
        <v>282.03106434000006</v>
      </c>
      <c r="F319" s="236">
        <v>607.72257399</v>
      </c>
      <c r="G319" s="237">
        <v>12885.69110288</v>
      </c>
    </row>
    <row r="320" spans="1:9" s="13" customFormat="1" ht="10.5" x14ac:dyDescent="0.15">
      <c r="A320" s="235" t="s">
        <v>77</v>
      </c>
      <c r="B320" s="206">
        <v>11048.04860127</v>
      </c>
      <c r="C320" s="236">
        <v>529.58726109999998</v>
      </c>
      <c r="D320" s="236">
        <v>1E-14</v>
      </c>
      <c r="E320" s="236">
        <v>199.30152428</v>
      </c>
      <c r="F320" s="236">
        <v>516.56559892999996</v>
      </c>
      <c r="G320" s="237">
        <v>12293.502985579998</v>
      </c>
    </row>
    <row r="321" spans="1:7" s="13" customFormat="1" ht="10.5" x14ac:dyDescent="0.15">
      <c r="A321" s="235" t="s">
        <v>78</v>
      </c>
      <c r="B321" s="206">
        <v>11176.162700839997</v>
      </c>
      <c r="C321" s="236">
        <v>413.74389932999998</v>
      </c>
      <c r="D321" s="236">
        <v>1E-14</v>
      </c>
      <c r="E321" s="236">
        <v>183.59013976999998</v>
      </c>
      <c r="F321" s="236">
        <v>519.76528962999998</v>
      </c>
      <c r="G321" s="237">
        <v>12293.262029569998</v>
      </c>
    </row>
    <row r="322" spans="1:7" s="13" customFormat="1" ht="10.5" x14ac:dyDescent="0.15">
      <c r="A322" s="235" t="s">
        <v>79</v>
      </c>
      <c r="B322" s="206">
        <v>11400.57836313</v>
      </c>
      <c r="C322" s="236">
        <v>362.23997541</v>
      </c>
      <c r="D322" s="236">
        <v>1E-14</v>
      </c>
      <c r="E322" s="236">
        <v>192.92868589</v>
      </c>
      <c r="F322" s="236">
        <v>491.77925813999997</v>
      </c>
      <c r="G322" s="237">
        <v>12447.526282570001</v>
      </c>
    </row>
    <row r="323" spans="1:7" s="13" customFormat="1" ht="10.5" x14ac:dyDescent="0.15">
      <c r="A323" s="238" t="s">
        <v>17</v>
      </c>
      <c r="B323" s="229">
        <v>11625.65957553</v>
      </c>
      <c r="C323" s="239">
        <v>555.09126386999992</v>
      </c>
      <c r="D323" s="239">
        <v>1E-14</v>
      </c>
      <c r="E323" s="239">
        <v>379.49019338000005</v>
      </c>
      <c r="F323" s="239">
        <v>536.04765138000005</v>
      </c>
      <c r="G323" s="240">
        <v>13096.288684159999</v>
      </c>
    </row>
    <row r="324" spans="1:7" s="13" customFormat="1" ht="10.5" x14ac:dyDescent="0.15">
      <c r="A324" s="232">
        <v>2018</v>
      </c>
      <c r="B324" s="233">
        <f>'[1]1.2'!B36</f>
        <v>137513.00420701999</v>
      </c>
      <c r="C324" s="233">
        <f>'[1]1.2'!C36</f>
        <v>15893.39633924</v>
      </c>
      <c r="D324" s="233">
        <f>'[1]1.2'!D36</f>
        <v>1.1999999999999997E-13</v>
      </c>
      <c r="E324" s="233">
        <f>'[1]1.2'!E36</f>
        <v>2676.2819393299997</v>
      </c>
      <c r="F324" s="233">
        <f>'[1]1.2'!F36</f>
        <v>6291.2077201200009</v>
      </c>
      <c r="G324" s="233">
        <f>'[1]1.2'!G36</f>
        <v>162373.89020571002</v>
      </c>
    </row>
    <row r="325" spans="1:7" s="13" customFormat="1" ht="10.5" x14ac:dyDescent="0.15">
      <c r="A325" s="235" t="s">
        <v>69</v>
      </c>
      <c r="B325" s="206">
        <v>11921.839841999999</v>
      </c>
      <c r="C325" s="236">
        <v>6083.9668911300005</v>
      </c>
      <c r="D325" s="236">
        <v>1E-14</v>
      </c>
      <c r="E325" s="236">
        <v>122.12147536999998</v>
      </c>
      <c r="F325" s="236">
        <v>604.93896649999999</v>
      </c>
      <c r="G325" s="237">
        <v>18732.867174999999</v>
      </c>
    </row>
    <row r="326" spans="1:7" s="13" customFormat="1" ht="10.5" x14ac:dyDescent="0.15">
      <c r="A326" s="235" t="s">
        <v>70</v>
      </c>
      <c r="B326" s="206">
        <v>10714.326112429999</v>
      </c>
      <c r="C326" s="236">
        <v>2765.60767162</v>
      </c>
      <c r="D326" s="236">
        <v>1E-14</v>
      </c>
      <c r="E326" s="236">
        <v>131.90312846</v>
      </c>
      <c r="F326" s="236">
        <v>430.53739067000004</v>
      </c>
      <c r="G326" s="237">
        <v>14042.374303179999</v>
      </c>
    </row>
    <row r="327" spans="1:7" s="13" customFormat="1" ht="10.5" x14ac:dyDescent="0.15">
      <c r="A327" s="235" t="s">
        <v>71</v>
      </c>
      <c r="B327" s="206">
        <v>10645.72588281</v>
      </c>
      <c r="C327" s="236">
        <v>2063.3004929899998</v>
      </c>
      <c r="D327" s="236">
        <v>1E-14</v>
      </c>
      <c r="E327" s="236">
        <v>272.35072100999997</v>
      </c>
      <c r="F327" s="236">
        <v>484.05810263999996</v>
      </c>
      <c r="G327" s="237">
        <v>13465.435199449999</v>
      </c>
    </row>
    <row r="328" spans="1:7" s="13" customFormat="1" ht="10.5" x14ac:dyDescent="0.15">
      <c r="A328" s="235" t="s">
        <v>72</v>
      </c>
      <c r="B328" s="206">
        <v>11610.56006394</v>
      </c>
      <c r="C328" s="236">
        <v>674.90010582000002</v>
      </c>
      <c r="D328" s="236">
        <v>1E-14</v>
      </c>
      <c r="E328" s="236">
        <v>177.61152577000001</v>
      </c>
      <c r="F328" s="236">
        <v>500.45801958000004</v>
      </c>
      <c r="G328" s="237">
        <v>12963.52971511</v>
      </c>
    </row>
    <row r="329" spans="1:7" s="13" customFormat="1" ht="10.5" x14ac:dyDescent="0.15">
      <c r="A329" s="235" t="s">
        <v>73</v>
      </c>
      <c r="B329" s="206">
        <v>11204.2004607</v>
      </c>
      <c r="C329" s="236">
        <v>562.95132490999993</v>
      </c>
      <c r="D329" s="236">
        <v>1E-14</v>
      </c>
      <c r="E329" s="236">
        <v>191.42414393999996</v>
      </c>
      <c r="F329" s="236">
        <v>514.2267625400001</v>
      </c>
      <c r="G329" s="237">
        <v>12472.802692090003</v>
      </c>
    </row>
    <row r="330" spans="1:7" s="13" customFormat="1" ht="10.5" x14ac:dyDescent="0.15">
      <c r="A330" s="235" t="s">
        <v>74</v>
      </c>
      <c r="B330" s="206">
        <v>10872.452255300001</v>
      </c>
      <c r="C330" s="236">
        <v>561.82668853999996</v>
      </c>
      <c r="D330" s="236">
        <v>1E-14</v>
      </c>
      <c r="E330" s="236">
        <v>356.39543344999998</v>
      </c>
      <c r="F330" s="236">
        <v>479.25561870000001</v>
      </c>
      <c r="G330" s="237">
        <v>12269.929995990002</v>
      </c>
    </row>
    <row r="331" spans="1:7" s="13" customFormat="1" ht="10.5" x14ac:dyDescent="0.15">
      <c r="A331" s="235" t="s">
        <v>75</v>
      </c>
      <c r="B331" s="206">
        <v>11582.952273110001</v>
      </c>
      <c r="C331" s="236">
        <v>543.69588771000008</v>
      </c>
      <c r="D331" s="236">
        <v>1E-14</v>
      </c>
      <c r="E331" s="236">
        <v>181.12782007999999</v>
      </c>
      <c r="F331" s="236">
        <v>532.55274922000001</v>
      </c>
      <c r="G331" s="237">
        <v>12840.32873012</v>
      </c>
    </row>
    <row r="332" spans="1:7" s="13" customFormat="1" ht="10.5" x14ac:dyDescent="0.15">
      <c r="A332" s="235" t="s">
        <v>76</v>
      </c>
      <c r="B332" s="206">
        <v>11692.276758399999</v>
      </c>
      <c r="C332" s="236">
        <v>571.92015385000002</v>
      </c>
      <c r="D332" s="236">
        <v>1E-14</v>
      </c>
      <c r="E332" s="236">
        <v>218.40394356000002</v>
      </c>
      <c r="F332" s="236">
        <v>609.62788111999998</v>
      </c>
      <c r="G332" s="237">
        <v>13092.228736930001</v>
      </c>
    </row>
    <row r="333" spans="1:7" s="13" customFormat="1" ht="10.5" x14ac:dyDescent="0.15">
      <c r="A333" s="235" t="s">
        <v>77</v>
      </c>
      <c r="B333" s="206">
        <v>11679.602192029999</v>
      </c>
      <c r="C333" s="236">
        <v>547.76482137000005</v>
      </c>
      <c r="D333" s="236">
        <v>1E-14</v>
      </c>
      <c r="E333" s="236">
        <v>152.46580172</v>
      </c>
      <c r="F333" s="236">
        <v>520.98547363</v>
      </c>
      <c r="G333" s="237">
        <v>12900.818288749999</v>
      </c>
    </row>
    <row r="334" spans="1:7" s="13" customFormat="1" ht="10.5" x14ac:dyDescent="0.15">
      <c r="A334" s="235" t="s">
        <v>78</v>
      </c>
      <c r="B334" s="206">
        <v>11888.72138117</v>
      </c>
      <c r="C334" s="236">
        <v>475.99344101999998</v>
      </c>
      <c r="D334" s="236">
        <v>1E-14</v>
      </c>
      <c r="E334" s="236">
        <v>202.87785546999999</v>
      </c>
      <c r="F334" s="236">
        <v>568.92463973999998</v>
      </c>
      <c r="G334" s="237">
        <v>13136.517317399999</v>
      </c>
    </row>
    <row r="335" spans="1:7" s="13" customFormat="1" ht="10.5" x14ac:dyDescent="0.15">
      <c r="A335" s="235" t="s">
        <v>79</v>
      </c>
      <c r="B335" s="206">
        <v>11613.834180340002</v>
      </c>
      <c r="C335" s="236">
        <v>381.56330718999999</v>
      </c>
      <c r="D335" s="236">
        <v>1E-14</v>
      </c>
      <c r="E335" s="236">
        <v>175.84496015000002</v>
      </c>
      <c r="F335" s="236">
        <v>487.39244855999993</v>
      </c>
      <c r="G335" s="237">
        <v>12658.634896240002</v>
      </c>
    </row>
    <row r="336" spans="1:7" s="13" customFormat="1" ht="10.5" x14ac:dyDescent="0.15">
      <c r="A336" s="238" t="s">
        <v>17</v>
      </c>
      <c r="B336" s="229">
        <v>12086.512804790002</v>
      </c>
      <c r="C336" s="239">
        <v>659.90555309000001</v>
      </c>
      <c r="D336" s="239">
        <v>1E-14</v>
      </c>
      <c r="E336" s="239">
        <v>493.75513035</v>
      </c>
      <c r="F336" s="239">
        <v>558.24966721999999</v>
      </c>
      <c r="G336" s="240">
        <v>13798.42315545</v>
      </c>
    </row>
    <row r="337" spans="1:7" s="13" customFormat="1" ht="10.5" x14ac:dyDescent="0.15">
      <c r="A337" s="232">
        <v>2019</v>
      </c>
      <c r="B337" s="233">
        <f>'[1]1.2'!B37</f>
        <v>146647.10287227001</v>
      </c>
      <c r="C337" s="233">
        <f>'[1]1.2'!C37</f>
        <v>16888.984455289999</v>
      </c>
      <c r="D337" s="233">
        <f>'[1]1.2'!D37</f>
        <v>1.1999999999999997E-13</v>
      </c>
      <c r="E337" s="233">
        <f>'[1]1.2'!E37</f>
        <v>3175.6221660199999</v>
      </c>
      <c r="F337" s="233">
        <f>'[1]1.2'!F37</f>
        <v>6800.2138775600015</v>
      </c>
      <c r="G337" s="233">
        <f>'[1]1.2'!G37</f>
        <v>173511.92337113997</v>
      </c>
    </row>
    <row r="338" spans="1:7" s="13" customFormat="1" ht="10.5" x14ac:dyDescent="0.15">
      <c r="A338" s="235" t="s">
        <v>69</v>
      </c>
      <c r="B338" s="206">
        <f>'[1]1.2'!B38</f>
        <v>12492.273852139999</v>
      </c>
      <c r="C338" s="236">
        <f>'[1]1.2'!C38</f>
        <v>6527.9108129099995</v>
      </c>
      <c r="D338" s="236">
        <f>'[1]1.2'!D38</f>
        <v>1E-14</v>
      </c>
      <c r="E338" s="236">
        <f>'[1]1.2'!E38</f>
        <v>114.16182892</v>
      </c>
      <c r="F338" s="236">
        <f>'[1]1.2'!F38</f>
        <v>662.13643105999995</v>
      </c>
      <c r="G338" s="237">
        <f>'[1]1.2'!G38</f>
        <v>19796.482925029999</v>
      </c>
    </row>
    <row r="339" spans="1:7" s="13" customFormat="1" ht="10.5" x14ac:dyDescent="0.15">
      <c r="A339" s="235" t="s">
        <v>70</v>
      </c>
      <c r="B339" s="206">
        <f>'[1]1.2'!B39</f>
        <v>11379.352279389999</v>
      </c>
      <c r="C339" s="236">
        <f>'[1]1.2'!C39</f>
        <v>2989.9635381200001</v>
      </c>
      <c r="D339" s="236">
        <f>'[1]1.2'!D39</f>
        <v>1E-14</v>
      </c>
      <c r="E339" s="236">
        <f>'[1]1.2'!E39</f>
        <v>283.36901772000004</v>
      </c>
      <c r="F339" s="236">
        <f>'[1]1.2'!F39</f>
        <v>510.93892058000006</v>
      </c>
      <c r="G339" s="237">
        <f>'[1]1.2'!G39</f>
        <v>15163.623755809998</v>
      </c>
    </row>
    <row r="340" spans="1:7" s="13" customFormat="1" ht="10.5" x14ac:dyDescent="0.15">
      <c r="A340" s="235" t="s">
        <v>71</v>
      </c>
      <c r="B340" s="206">
        <f>'[1]1.2'!B40</f>
        <v>11413.24223165</v>
      </c>
      <c r="C340" s="236">
        <f>'[1]1.2'!C40</f>
        <v>2090.29558632</v>
      </c>
      <c r="D340" s="236">
        <f>'[1]1.2'!D40</f>
        <v>1E-14</v>
      </c>
      <c r="E340" s="236">
        <f>'[1]1.2'!E40</f>
        <v>203.16307544</v>
      </c>
      <c r="F340" s="236">
        <f>'[1]1.2'!F40</f>
        <v>471.86255695</v>
      </c>
      <c r="G340" s="237">
        <f>'[1]1.2'!G40</f>
        <v>14178.563450360001</v>
      </c>
    </row>
    <row r="341" spans="1:7" s="13" customFormat="1" ht="10.5" x14ac:dyDescent="0.15">
      <c r="A341" s="235" t="s">
        <v>72</v>
      </c>
      <c r="B341" s="206">
        <f>'[1]1.2'!B41</f>
        <v>12118.576755419999</v>
      </c>
      <c r="C341" s="236">
        <f>'[1]1.2'!C41</f>
        <v>709.93043633000002</v>
      </c>
      <c r="D341" s="236">
        <f>'[1]1.2'!D41</f>
        <v>1E-14</v>
      </c>
      <c r="E341" s="236">
        <f>'[1]1.2'!E41</f>
        <v>380.50000913000002</v>
      </c>
      <c r="F341" s="236">
        <f>'[1]1.2'!F41</f>
        <v>548.23531641</v>
      </c>
      <c r="G341" s="237">
        <f>'[1]1.2'!G41</f>
        <v>13757.242517289998</v>
      </c>
    </row>
    <row r="342" spans="1:7" s="13" customFormat="1" ht="10.5" x14ac:dyDescent="0.15">
      <c r="A342" s="235" t="s">
        <v>73</v>
      </c>
      <c r="B342" s="206">
        <f>'[1]1.2'!B42</f>
        <v>11831.93526574</v>
      </c>
      <c r="C342" s="236">
        <f>'[1]1.2'!C42</f>
        <v>631.48369549000006</v>
      </c>
      <c r="D342" s="236">
        <f>'[1]1.2'!D42</f>
        <v>1E-14</v>
      </c>
      <c r="E342" s="236">
        <f>'[1]1.2'!E42</f>
        <v>254.48905925999998</v>
      </c>
      <c r="F342" s="236">
        <f>'[1]1.2'!F42</f>
        <v>563.69384778999995</v>
      </c>
      <c r="G342" s="237">
        <f>'[1]1.2'!G42</f>
        <v>13281.601868279999</v>
      </c>
    </row>
    <row r="343" spans="1:7" s="13" customFormat="1" ht="10.5" x14ac:dyDescent="0.15">
      <c r="A343" s="235" t="s">
        <v>74</v>
      </c>
      <c r="B343" s="206">
        <f>'[1]1.2'!B43</f>
        <v>11483.86032032</v>
      </c>
      <c r="C343" s="236">
        <f>'[1]1.2'!C43</f>
        <v>555.76936554000008</v>
      </c>
      <c r="D343" s="236">
        <f>'[1]1.2'!D43</f>
        <v>1E-14</v>
      </c>
      <c r="E343" s="236">
        <f>'[1]1.2'!E43</f>
        <v>223.96435015</v>
      </c>
      <c r="F343" s="236">
        <f>'[1]1.2'!F43</f>
        <v>489.16581178999996</v>
      </c>
      <c r="G343" s="237">
        <f>'[1]1.2'!G43</f>
        <v>12752.7598478</v>
      </c>
    </row>
    <row r="344" spans="1:7" s="13" customFormat="1" ht="10.5" x14ac:dyDescent="0.15">
      <c r="A344" s="235" t="s">
        <v>75</v>
      </c>
      <c r="B344" s="206">
        <f>'[1]1.2'!B44</f>
        <v>11864.962529029999</v>
      </c>
      <c r="C344" s="236">
        <f>'[1]1.2'!C44</f>
        <v>584.47172001000001</v>
      </c>
      <c r="D344" s="236">
        <f>'[1]1.2'!D44</f>
        <v>1E-14</v>
      </c>
      <c r="E344" s="236">
        <f>'[1]1.2'!E44</f>
        <v>279.21082899999999</v>
      </c>
      <c r="F344" s="236">
        <f>'[1]1.2'!F44</f>
        <v>590.73412236000001</v>
      </c>
      <c r="G344" s="237">
        <f>'[1]1.2'!G44</f>
        <v>13319.379200399999</v>
      </c>
    </row>
    <row r="345" spans="1:7" s="13" customFormat="1" ht="10.5" x14ac:dyDescent="0.15">
      <c r="A345" s="235" t="s">
        <v>76</v>
      </c>
      <c r="B345" s="206">
        <f>'[1]1.2'!B45</f>
        <v>11875.38136637</v>
      </c>
      <c r="C345" s="236">
        <f>'[1]1.2'!C45</f>
        <v>555.79123228999993</v>
      </c>
      <c r="D345" s="236">
        <f>'[1]1.2'!D45</f>
        <v>1E-14</v>
      </c>
      <c r="E345" s="236">
        <f>'[1]1.2'!E45</f>
        <v>266.52429753000001</v>
      </c>
      <c r="F345" s="236">
        <f>'[1]1.2'!F45</f>
        <v>608.67175988999998</v>
      </c>
      <c r="G345" s="237">
        <f>'[1]1.2'!G45</f>
        <v>13306.36865608</v>
      </c>
    </row>
    <row r="346" spans="1:7" s="13" customFormat="1" ht="10.5" x14ac:dyDescent="0.15">
      <c r="A346" s="235" t="s">
        <v>77</v>
      </c>
      <c r="B346" s="206">
        <f>'[1]1.2'!B46</f>
        <v>12237.54248407</v>
      </c>
      <c r="C346" s="236">
        <f>'[1]1.2'!C46</f>
        <v>609.43586704999996</v>
      </c>
      <c r="D346" s="236">
        <f>'[1]1.2'!D46</f>
        <v>1E-14</v>
      </c>
      <c r="E346" s="236">
        <f>'[1]1.2'!E46</f>
        <v>218.78604530999999</v>
      </c>
      <c r="F346" s="236">
        <f>'[1]1.2'!F46</f>
        <v>579.22604202000002</v>
      </c>
      <c r="G346" s="237">
        <f>'[1]1.2'!G46</f>
        <v>13644.990438449999</v>
      </c>
    </row>
    <row r="347" spans="1:7" s="13" customFormat="1" ht="10.5" x14ac:dyDescent="0.15">
      <c r="A347" s="235" t="s">
        <v>78</v>
      </c>
      <c r="B347" s="206">
        <f>'[1]1.2'!B47</f>
        <v>12614.06753511</v>
      </c>
      <c r="C347" s="236">
        <f>'[1]1.2'!C47</f>
        <v>532.21452254000008</v>
      </c>
      <c r="D347" s="236">
        <f>'[1]1.2'!D47</f>
        <v>1E-14</v>
      </c>
      <c r="E347" s="236">
        <f>'[1]1.2'!E47</f>
        <v>316.11460019999998</v>
      </c>
      <c r="F347" s="236">
        <f>'[1]1.2'!F47</f>
        <v>620.73907654999994</v>
      </c>
      <c r="G347" s="237">
        <f>'[1]1.2'!G47</f>
        <v>14083.135734400001</v>
      </c>
    </row>
    <row r="348" spans="1:7" s="13" customFormat="1" ht="10.5" x14ac:dyDescent="0.15">
      <c r="A348" s="235" t="s">
        <v>79</v>
      </c>
      <c r="B348" s="206">
        <f>'[1]1.2'!B48</f>
        <v>12733.549559790001</v>
      </c>
      <c r="C348" s="236">
        <f>'[1]1.2'!C48</f>
        <v>413.60345642999999</v>
      </c>
      <c r="D348" s="236">
        <f>'[1]1.2'!D48</f>
        <v>1E-14</v>
      </c>
      <c r="E348" s="236">
        <f>'[1]1.2'!E48</f>
        <v>175.89950814999997</v>
      </c>
      <c r="F348" s="236">
        <f>'[1]1.2'!F48</f>
        <v>533.42609944000003</v>
      </c>
      <c r="G348" s="237">
        <f>'[1]1.2'!G48</f>
        <v>13856.47862381</v>
      </c>
    </row>
    <row r="349" spans="1:7" s="13" customFormat="1" ht="10.5" x14ac:dyDescent="0.15">
      <c r="A349" s="238" t="s">
        <v>17</v>
      </c>
      <c r="B349" s="229">
        <f>'[1]1.2'!B49</f>
        <v>14602.358693239999</v>
      </c>
      <c r="C349" s="239">
        <f>'[1]1.2'!C49</f>
        <v>688.11422226000002</v>
      </c>
      <c r="D349" s="239">
        <f>'[1]1.2'!D49</f>
        <v>1E-14</v>
      </c>
      <c r="E349" s="239">
        <f>'[1]1.2'!E49</f>
        <v>459.43954521000001</v>
      </c>
      <c r="F349" s="239">
        <f>'[1]1.2'!F49</f>
        <v>621.38389272000006</v>
      </c>
      <c r="G349" s="240">
        <f>'[1]1.2'!G49</f>
        <v>16371.296353429998</v>
      </c>
    </row>
    <row r="350" spans="1:7" s="13" customFormat="1" ht="10.5" x14ac:dyDescent="0.15">
      <c r="A350" s="232">
        <v>2020</v>
      </c>
      <c r="B350" s="233">
        <f>'[1]1.2'!B50</f>
        <v>47774.452366329999</v>
      </c>
      <c r="C350" s="233">
        <f>'[1]1.2'!C50</f>
        <v>12437.945979920001</v>
      </c>
      <c r="D350" s="233">
        <f>'[1]1.2'!D50</f>
        <v>1.1999999999999997E-13</v>
      </c>
      <c r="E350" s="233">
        <f>'[1]1.2'!E50</f>
        <v>664.94064915600006</v>
      </c>
      <c r="F350" s="233">
        <f>'[1]1.2'!F50</f>
        <v>1753.4645397902998</v>
      </c>
      <c r="G350" s="233">
        <f>'[1]1.2'!G50</f>
        <v>62630.80353519629</v>
      </c>
    </row>
    <row r="351" spans="1:7" s="13" customFormat="1" ht="10.5" x14ac:dyDescent="0.15">
      <c r="A351" s="235" t="s">
        <v>69</v>
      </c>
      <c r="B351" s="206">
        <f>'[1]1.2'!B51</f>
        <v>13082.640609939997</v>
      </c>
      <c r="C351" s="236">
        <f>'[1]1.2'!C51</f>
        <v>6969.1357279599997</v>
      </c>
      <c r="D351" s="236">
        <f>'[1]1.2'!D51</f>
        <v>1E-14</v>
      </c>
      <c r="E351" s="236">
        <f>'[1]1.2'!E51</f>
        <v>183.30455691999998</v>
      </c>
      <c r="F351" s="236">
        <f>'[1]1.2'!F51</f>
        <v>692.51872314000002</v>
      </c>
      <c r="G351" s="237">
        <f>'[1]1.2'!G51</f>
        <v>20927.599617959997</v>
      </c>
    </row>
    <row r="352" spans="1:7" s="13" customFormat="1" ht="10.5" x14ac:dyDescent="0.15">
      <c r="A352" s="235" t="s">
        <v>70</v>
      </c>
      <c r="B352" s="206">
        <f>'[1]1.2'!B52</f>
        <v>11927.616738930001</v>
      </c>
      <c r="C352" s="236">
        <f>'[1]1.2'!C52</f>
        <v>3020.47917246</v>
      </c>
      <c r="D352" s="236">
        <f>'[1]1.2'!D52</f>
        <v>1E-14</v>
      </c>
      <c r="E352" s="236">
        <f>'[1]1.2'!E52</f>
        <v>169.16176554</v>
      </c>
      <c r="F352" s="236">
        <f>'[1]1.2'!F52</f>
        <v>467.18982225000002</v>
      </c>
      <c r="G352" s="237">
        <f>'[1]1.2'!G52</f>
        <v>15584.44749918</v>
      </c>
    </row>
    <row r="353" spans="1:7" s="13" customFormat="1" ht="10.5" x14ac:dyDescent="0.15">
      <c r="A353" s="235" t="s">
        <v>71</v>
      </c>
      <c r="B353" s="206">
        <f>'[1]1.2'!B53</f>
        <v>12214.58091586</v>
      </c>
      <c r="C353" s="236">
        <f>'[1]1.2'!C53</f>
        <v>2114.0407933500001</v>
      </c>
      <c r="D353" s="236">
        <f>'[1]1.2'!D53</f>
        <v>1E-14</v>
      </c>
      <c r="E353" s="236">
        <f>'[1]1.2'!E53</f>
        <v>179.45702062999999</v>
      </c>
      <c r="F353" s="236">
        <f>'[1]1.2'!F53</f>
        <v>419.71773704999993</v>
      </c>
      <c r="G353" s="237">
        <f>'[1]1.2'!G53</f>
        <v>14927.796466889999</v>
      </c>
    </row>
    <row r="354" spans="1:7" s="13" customFormat="1" ht="10.5" x14ac:dyDescent="0.15">
      <c r="A354" s="235" t="s">
        <v>72</v>
      </c>
      <c r="B354" s="206">
        <f>'[1]1.2'!B54</f>
        <v>10549.614101599998</v>
      </c>
      <c r="C354" s="236">
        <f>'[1]1.2'!C54</f>
        <v>334.29028614999999</v>
      </c>
      <c r="D354" s="236">
        <f>'[1]1.2'!D54</f>
        <v>1E-14</v>
      </c>
      <c r="E354" s="236">
        <f>'[1]1.2'!E54</f>
        <v>133.017306066</v>
      </c>
      <c r="F354" s="236">
        <f>'[1]1.2'!F54</f>
        <v>174.03825735029997</v>
      </c>
      <c r="G354" s="237">
        <f>'[1]1.2'!G54</f>
        <v>11190.959951166298</v>
      </c>
    </row>
    <row r="355" spans="1:7" s="13" customFormat="1" ht="10.5" x14ac:dyDescent="0.15">
      <c r="A355" s="235" t="s">
        <v>73</v>
      </c>
      <c r="B355" s="206" t="str">
        <f>'[1]1.2'!B55</f>
        <v xml:space="preserve"> </v>
      </c>
      <c r="C355" s="236" t="str">
        <f>'[1]1.2'!C55</f>
        <v xml:space="preserve"> </v>
      </c>
      <c r="D355" s="236" t="str">
        <f>'[1]1.2'!D55</f>
        <v/>
      </c>
      <c r="E355" s="236" t="str">
        <f>'[1]1.2'!E55</f>
        <v xml:space="preserve"> </v>
      </c>
      <c r="F355" s="236" t="str">
        <f>'[1]1.2'!F55</f>
        <v xml:space="preserve"> </v>
      </c>
      <c r="G355" s="237" t="str">
        <f>'[1]1.2'!G55</f>
        <v xml:space="preserve"> </v>
      </c>
    </row>
    <row r="356" spans="1:7" s="13" customFormat="1" ht="10.5" x14ac:dyDescent="0.15">
      <c r="A356" s="235" t="s">
        <v>74</v>
      </c>
      <c r="B356" s="206" t="str">
        <f>'[1]1.2'!B56</f>
        <v xml:space="preserve"> </v>
      </c>
      <c r="C356" s="236" t="str">
        <f>'[1]1.2'!C56</f>
        <v xml:space="preserve"> </v>
      </c>
      <c r="D356" s="236" t="str">
        <f>'[1]1.2'!D56</f>
        <v/>
      </c>
      <c r="E356" s="236" t="str">
        <f>'[1]1.2'!E56</f>
        <v xml:space="preserve"> </v>
      </c>
      <c r="F356" s="236" t="str">
        <f>'[1]1.2'!F56</f>
        <v xml:space="preserve"> </v>
      </c>
      <c r="G356" s="237" t="str">
        <f>'[1]1.2'!G56</f>
        <v xml:space="preserve"> </v>
      </c>
    </row>
    <row r="357" spans="1:7" s="13" customFormat="1" ht="10.5" x14ac:dyDescent="0.15">
      <c r="A357" s="235" t="s">
        <v>75</v>
      </c>
      <c r="B357" s="206" t="str">
        <f>'[1]1.2'!B57</f>
        <v xml:space="preserve"> </v>
      </c>
      <c r="C357" s="236" t="str">
        <f>'[1]1.2'!C57</f>
        <v xml:space="preserve"> </v>
      </c>
      <c r="D357" s="236" t="str">
        <f>'[1]1.2'!D57</f>
        <v/>
      </c>
      <c r="E357" s="236" t="str">
        <f>'[1]1.2'!E57</f>
        <v xml:space="preserve"> </v>
      </c>
      <c r="F357" s="236" t="str">
        <f>'[1]1.2'!F57</f>
        <v xml:space="preserve"> </v>
      </c>
      <c r="G357" s="237" t="str">
        <f>'[1]1.2'!G57</f>
        <v xml:space="preserve"> </v>
      </c>
    </row>
    <row r="358" spans="1:7" s="13" customFormat="1" ht="10.5" x14ac:dyDescent="0.15">
      <c r="A358" s="235" t="s">
        <v>76</v>
      </c>
      <c r="B358" s="206" t="str">
        <f>'[1]1.2'!B58</f>
        <v xml:space="preserve"> </v>
      </c>
      <c r="C358" s="236" t="str">
        <f>'[1]1.2'!C58</f>
        <v xml:space="preserve"> </v>
      </c>
      <c r="D358" s="236" t="str">
        <f>'[1]1.2'!D58</f>
        <v/>
      </c>
      <c r="E358" s="236" t="str">
        <f>'[1]1.2'!E58</f>
        <v xml:space="preserve"> </v>
      </c>
      <c r="F358" s="236" t="str">
        <f>'[1]1.2'!F58</f>
        <v xml:space="preserve"> </v>
      </c>
      <c r="G358" s="237" t="str">
        <f>'[1]1.2'!G58</f>
        <v xml:space="preserve"> </v>
      </c>
    </row>
    <row r="359" spans="1:7" s="13" customFormat="1" ht="10.5" x14ac:dyDescent="0.15">
      <c r="A359" s="235" t="s">
        <v>77</v>
      </c>
      <c r="B359" s="206" t="str">
        <f>'[1]1.2'!B59</f>
        <v xml:space="preserve"> </v>
      </c>
      <c r="C359" s="236" t="str">
        <f>'[1]1.2'!C59</f>
        <v xml:space="preserve"> </v>
      </c>
      <c r="D359" s="236" t="str">
        <f>'[1]1.2'!D59</f>
        <v/>
      </c>
      <c r="E359" s="236" t="str">
        <f>'[1]1.2'!E59</f>
        <v xml:space="preserve"> </v>
      </c>
      <c r="F359" s="236" t="str">
        <f>'[1]1.2'!F59</f>
        <v xml:space="preserve"> </v>
      </c>
      <c r="G359" s="237" t="str">
        <f>'[1]1.2'!G59</f>
        <v xml:space="preserve"> </v>
      </c>
    </row>
    <row r="360" spans="1:7" s="13" customFormat="1" ht="10.5" x14ac:dyDescent="0.15">
      <c r="A360" s="235" t="s">
        <v>78</v>
      </c>
      <c r="B360" s="206" t="str">
        <f>'[1]1.2'!B60</f>
        <v xml:space="preserve"> </v>
      </c>
      <c r="C360" s="236" t="str">
        <f>'[1]1.2'!C60</f>
        <v xml:space="preserve"> </v>
      </c>
      <c r="D360" s="236" t="str">
        <f>'[1]1.2'!D60</f>
        <v/>
      </c>
      <c r="E360" s="236" t="str">
        <f>'[1]1.2'!E60</f>
        <v xml:space="preserve"> </v>
      </c>
      <c r="F360" s="236" t="str">
        <f>'[1]1.2'!F60</f>
        <v xml:space="preserve"> </v>
      </c>
      <c r="G360" s="237" t="str">
        <f>'[1]1.2'!G60</f>
        <v xml:space="preserve"> </v>
      </c>
    </row>
    <row r="361" spans="1:7" s="13" customFormat="1" ht="10.5" x14ac:dyDescent="0.15">
      <c r="A361" s="235" t="s">
        <v>79</v>
      </c>
      <c r="B361" s="206" t="str">
        <f>'[1]1.2'!B61</f>
        <v xml:space="preserve"> </v>
      </c>
      <c r="C361" s="236" t="str">
        <f>'[1]1.2'!C61</f>
        <v xml:space="preserve"> </v>
      </c>
      <c r="D361" s="236" t="str">
        <f>'[1]1.2'!D61</f>
        <v/>
      </c>
      <c r="E361" s="236" t="str">
        <f>'[1]1.2'!E61</f>
        <v xml:space="preserve"> </v>
      </c>
      <c r="F361" s="236" t="str">
        <f>'[1]1.2'!F61</f>
        <v xml:space="preserve"> </v>
      </c>
      <c r="G361" s="237" t="str">
        <f>'[1]1.2'!G61</f>
        <v xml:space="preserve"> </v>
      </c>
    </row>
    <row r="362" spans="1:7" s="13" customFormat="1" ht="10.5" x14ac:dyDescent="0.15">
      <c r="A362" s="238" t="s">
        <v>17</v>
      </c>
      <c r="B362" s="229" t="str">
        <f>'[1]1.2'!B62</f>
        <v xml:space="preserve"> </v>
      </c>
      <c r="C362" s="239" t="str">
        <f>'[1]1.2'!C62</f>
        <v xml:space="preserve"> </v>
      </c>
      <c r="D362" s="239" t="str">
        <f>'[1]1.2'!D62</f>
        <v/>
      </c>
      <c r="E362" s="239" t="str">
        <f>'[1]1.2'!E62</f>
        <v xml:space="preserve"> </v>
      </c>
      <c r="F362" s="239" t="str">
        <f>'[1]1.2'!F62</f>
        <v xml:space="preserve"> </v>
      </c>
      <c r="G362" s="240" t="str">
        <f>'[1]1.2'!G62</f>
        <v xml:space="preserve"> </v>
      </c>
    </row>
    <row r="363" spans="1:7" s="13" customFormat="1" ht="10.5" x14ac:dyDescent="0.15">
      <c r="A363" s="208"/>
      <c r="B363" s="209"/>
      <c r="C363" s="241"/>
      <c r="D363" s="241"/>
      <c r="E363" s="241"/>
      <c r="F363" s="241"/>
      <c r="G363" s="242"/>
    </row>
    <row r="364" spans="1:7" s="13" customFormat="1" ht="10.5" x14ac:dyDescent="0.15">
      <c r="A364" s="243" t="s">
        <v>80</v>
      </c>
      <c r="B364" s="244"/>
      <c r="C364" s="244"/>
      <c r="D364" s="244"/>
      <c r="E364" s="244"/>
      <c r="F364" s="244"/>
      <c r="G364" s="244"/>
    </row>
    <row r="365" spans="1:7" s="13" customFormat="1" ht="10.5" x14ac:dyDescent="0.15">
      <c r="A365" s="245" t="s">
        <v>81</v>
      </c>
      <c r="B365" s="245"/>
      <c r="C365" s="245"/>
      <c r="D365" s="245"/>
      <c r="E365" s="245"/>
      <c r="F365" s="245"/>
      <c r="G365" s="245"/>
    </row>
    <row r="366" spans="1:7" s="13" customFormat="1" ht="10.5" x14ac:dyDescent="0.15">
      <c r="A366" s="246" t="s">
        <v>82</v>
      </c>
      <c r="B366" s="246"/>
      <c r="C366" s="246"/>
      <c r="D366" s="246"/>
      <c r="E366" s="246"/>
      <c r="F366" s="246"/>
      <c r="G366" s="246"/>
    </row>
    <row r="367" spans="1:7" s="13" customFormat="1" ht="10.5" x14ac:dyDescent="0.15">
      <c r="A367" s="247" t="s">
        <v>83</v>
      </c>
      <c r="B367" s="247"/>
      <c r="C367" s="247"/>
      <c r="D367" s="247"/>
      <c r="E367" s="247"/>
      <c r="F367" s="247"/>
      <c r="G367" s="247"/>
    </row>
    <row r="368" spans="1:7" s="13" customFormat="1" ht="10.5" x14ac:dyDescent="0.15">
      <c r="A368" s="247" t="s">
        <v>84</v>
      </c>
      <c r="B368" s="247"/>
      <c r="C368" s="247"/>
      <c r="D368" s="247"/>
      <c r="E368" s="247"/>
      <c r="F368" s="247"/>
      <c r="G368" s="247"/>
    </row>
    <row r="369" spans="1:7" s="13" customFormat="1" ht="10.5" x14ac:dyDescent="0.15">
      <c r="A369" s="245" t="s">
        <v>85</v>
      </c>
      <c r="B369" s="248"/>
      <c r="C369" s="248"/>
      <c r="D369" s="248"/>
      <c r="E369" s="248"/>
      <c r="F369" s="248"/>
      <c r="G369" s="248"/>
    </row>
    <row r="370" spans="1:7" s="13" customFormat="1" ht="10.5" x14ac:dyDescent="0.15">
      <c r="A370" s="249"/>
      <c r="B370" s="250"/>
      <c r="C370" s="250"/>
      <c r="D370" s="250"/>
      <c r="E370" s="250"/>
      <c r="F370" s="250"/>
      <c r="G370" s="250"/>
    </row>
    <row r="371" spans="1:7" s="13" customFormat="1" ht="10.5" x14ac:dyDescent="0.15">
      <c r="A371" s="249"/>
      <c r="B371" s="250"/>
      <c r="C371" s="250"/>
      <c r="D371" s="250"/>
      <c r="E371" s="250"/>
      <c r="F371" s="250"/>
      <c r="G371" s="250"/>
    </row>
    <row r="372" spans="1:7" s="13" customFormat="1" ht="10.5" x14ac:dyDescent="0.15">
      <c r="A372" s="249"/>
      <c r="B372" s="250"/>
      <c r="C372" s="250"/>
      <c r="D372" s="250"/>
      <c r="E372" s="250"/>
      <c r="F372" s="250"/>
      <c r="G372" s="250"/>
    </row>
    <row r="373" spans="1:7" s="13" customFormat="1" ht="10.5" x14ac:dyDescent="0.15"/>
    <row r="374" spans="1:7" s="13" customFormat="1" ht="10.5" x14ac:dyDescent="0.15"/>
    <row r="375" spans="1:7" s="13" customFormat="1" ht="10.5" x14ac:dyDescent="0.15"/>
    <row r="376" spans="1:7" s="13" customFormat="1" ht="10.5" x14ac:dyDescent="0.15"/>
    <row r="377" spans="1:7" s="13" customFormat="1" ht="10.5" x14ac:dyDescent="0.15"/>
    <row r="378" spans="1:7" s="13" customFormat="1" ht="10.5" x14ac:dyDescent="0.15"/>
    <row r="379" spans="1:7" s="13" customFormat="1" ht="10.5" x14ac:dyDescent="0.15"/>
    <row r="380" spans="1:7" s="13" customFormat="1" ht="10.5" x14ac:dyDescent="0.15"/>
    <row r="381" spans="1:7" s="13" customFormat="1" ht="10.5" x14ac:dyDescent="0.15"/>
    <row r="382" spans="1:7" s="13" customFormat="1" ht="10.5" x14ac:dyDescent="0.15"/>
    <row r="383" spans="1:7" s="13" customFormat="1" ht="10.5" x14ac:dyDescent="0.15"/>
    <row r="384" spans="1:7" s="13" customFormat="1" ht="10.5" x14ac:dyDescent="0.15"/>
    <row r="385" s="13" customFormat="1" ht="10.5" x14ac:dyDescent="0.15"/>
    <row r="386" s="13" customFormat="1" ht="10.5" x14ac:dyDescent="0.15"/>
    <row r="387" s="13" customFormat="1" ht="10.5" x14ac:dyDescent="0.15"/>
    <row r="388" s="13" customFormat="1" ht="10.5" x14ac:dyDescent="0.15"/>
    <row r="389" s="13" customFormat="1" ht="10.5" x14ac:dyDescent="0.15"/>
    <row r="390" s="13" customFormat="1" ht="10.5" x14ac:dyDescent="0.15"/>
    <row r="391" s="13" customFormat="1" ht="10.5" x14ac:dyDescent="0.15"/>
    <row r="392" s="13" customFormat="1" ht="10.5" x14ac:dyDescent="0.15"/>
    <row r="393" s="13" customFormat="1" ht="10.5" x14ac:dyDescent="0.15"/>
    <row r="394" s="13" customFormat="1" ht="10.5" x14ac:dyDescent="0.15"/>
    <row r="395" s="13" customFormat="1" ht="10.5" x14ac:dyDescent="0.15"/>
    <row r="396" s="13" customFormat="1" ht="10.5" x14ac:dyDescent="0.15"/>
    <row r="397" s="13" customFormat="1" ht="10.5" x14ac:dyDescent="0.15"/>
    <row r="398" s="13" customFormat="1" ht="10.5" x14ac:dyDescent="0.15"/>
    <row r="399" s="13" customFormat="1" ht="10.5" x14ac:dyDescent="0.15"/>
    <row r="400" s="13" customFormat="1" ht="10.5" x14ac:dyDescent="0.15"/>
    <row r="401" s="13" customFormat="1" ht="10.5" x14ac:dyDescent="0.15"/>
    <row r="402" s="13" customFormat="1" ht="10.5" x14ac:dyDescent="0.15"/>
    <row r="403" s="13" customFormat="1" ht="10.5" x14ac:dyDescent="0.15"/>
    <row r="404" s="13" customFormat="1" ht="10.5" x14ac:dyDescent="0.15"/>
    <row r="405" s="13" customFormat="1" ht="10.5" x14ac:dyDescent="0.15"/>
    <row r="406" s="13" customFormat="1" ht="10.5" x14ac:dyDescent="0.15"/>
    <row r="407" s="13" customFormat="1" ht="10.5" x14ac:dyDescent="0.15"/>
    <row r="408" s="13" customFormat="1" ht="10.5" x14ac:dyDescent="0.15"/>
    <row r="409" s="13" customFormat="1" ht="10.5" x14ac:dyDescent="0.15"/>
    <row r="410" s="13" customFormat="1" ht="10.5" x14ac:dyDescent="0.15"/>
    <row r="411" s="13" customFormat="1" ht="10.5" x14ac:dyDescent="0.15"/>
    <row r="412" s="13" customFormat="1" ht="10.5" x14ac:dyDescent="0.15"/>
    <row r="413" s="13" customFormat="1" ht="10.5" x14ac:dyDescent="0.15"/>
    <row r="414" s="13" customFormat="1" ht="10.5" x14ac:dyDescent="0.15"/>
    <row r="415" s="13" customFormat="1" ht="10.5" x14ac:dyDescent="0.15"/>
    <row r="416" s="13" customFormat="1" ht="10.5" x14ac:dyDescent="0.15"/>
    <row r="417" s="13" customFormat="1" ht="10.5" x14ac:dyDescent="0.15"/>
    <row r="418" s="13" customFormat="1" ht="10.5" x14ac:dyDescent="0.15"/>
    <row r="419" s="13" customFormat="1" ht="10.5" x14ac:dyDescent="0.15"/>
    <row r="420" s="13" customFormat="1" ht="10.5" x14ac:dyDescent="0.15"/>
    <row r="421" s="13" customFormat="1" ht="10.5" x14ac:dyDescent="0.15"/>
    <row r="422" s="13" customFormat="1" ht="10.5" x14ac:dyDescent="0.15"/>
    <row r="423" s="13" customFormat="1" ht="10.5" x14ac:dyDescent="0.15"/>
    <row r="424" s="13" customFormat="1" ht="10.5" x14ac:dyDescent="0.15"/>
    <row r="425" s="13" customFormat="1" ht="10.5" x14ac:dyDescent="0.15"/>
    <row r="426" s="13" customFormat="1" ht="10.5" x14ac:dyDescent="0.15"/>
    <row r="427" s="13" customFormat="1" ht="10.5" x14ac:dyDescent="0.15"/>
    <row r="428" s="13" customFormat="1" ht="10.5" x14ac:dyDescent="0.15"/>
    <row r="429" s="13" customFormat="1" ht="10.5" x14ac:dyDescent="0.15"/>
    <row r="430" s="13" customFormat="1" ht="10.5" x14ac:dyDescent="0.15"/>
    <row r="431" s="13" customFormat="1" ht="10.5" x14ac:dyDescent="0.15"/>
    <row r="432" s="13" customFormat="1" ht="10.5" x14ac:dyDescent="0.15"/>
    <row r="433" s="13" customFormat="1" ht="10.5" x14ac:dyDescent="0.15"/>
    <row r="434" s="13" customFormat="1" ht="10.5" x14ac:dyDescent="0.15"/>
    <row r="435" s="13" customFormat="1" ht="10.5" x14ac:dyDescent="0.15"/>
    <row r="436" s="13" customFormat="1" ht="10.5" x14ac:dyDescent="0.15"/>
    <row r="437" s="13" customFormat="1" ht="10.5" x14ac:dyDescent="0.15"/>
    <row r="438" s="13" customFormat="1" ht="10.5" x14ac:dyDescent="0.15"/>
    <row r="439" s="13" customFormat="1" ht="10.5" x14ac:dyDescent="0.15"/>
    <row r="440" s="13" customFormat="1" ht="10.5" x14ac:dyDescent="0.15"/>
    <row r="441" s="13" customFormat="1" ht="10.5" x14ac:dyDescent="0.15"/>
    <row r="442" s="13" customFormat="1" ht="10.5" x14ac:dyDescent="0.15"/>
    <row r="443" s="13" customFormat="1" ht="10.5" x14ac:dyDescent="0.15"/>
    <row r="444" s="13" customFormat="1" ht="10.5" x14ac:dyDescent="0.15"/>
    <row r="445" s="13" customFormat="1" ht="10.5" x14ac:dyDescent="0.15"/>
    <row r="446" s="13" customFormat="1" ht="10.5" x14ac:dyDescent="0.15"/>
    <row r="447" s="13" customFormat="1" ht="10.5" x14ac:dyDescent="0.15"/>
    <row r="448" s="13" customFormat="1" ht="10.5" x14ac:dyDescent="0.15"/>
    <row r="449" s="13" customFormat="1" ht="10.5" x14ac:dyDescent="0.15"/>
    <row r="450" s="13" customFormat="1" ht="10.5" x14ac:dyDescent="0.15"/>
    <row r="451" s="13" customFormat="1" ht="10.5" x14ac:dyDescent="0.15"/>
    <row r="452" s="13" customFormat="1" ht="10.5" x14ac:dyDescent="0.15"/>
    <row r="453" s="13" customFormat="1" ht="10.5" x14ac:dyDescent="0.15"/>
    <row r="454" s="13" customFormat="1" ht="10.5" x14ac:dyDescent="0.15"/>
    <row r="455" s="13" customFormat="1" ht="10.5" x14ac:dyDescent="0.15"/>
    <row r="456" s="13" customFormat="1" ht="10.5" x14ac:dyDescent="0.15"/>
    <row r="457" s="13" customFormat="1" ht="10.5" x14ac:dyDescent="0.15"/>
    <row r="458" s="13" customFormat="1" ht="10.5" x14ac:dyDescent="0.15"/>
    <row r="459" s="13" customFormat="1" ht="10.5" x14ac:dyDescent="0.15"/>
    <row r="460" s="13" customFormat="1" ht="10.5" x14ac:dyDescent="0.15"/>
    <row r="461" s="13" customFormat="1" ht="10.5" x14ac:dyDescent="0.15"/>
    <row r="462" s="13" customFormat="1" ht="10.5" x14ac:dyDescent="0.15"/>
    <row r="463" s="13" customFormat="1" ht="10.5" x14ac:dyDescent="0.15"/>
    <row r="464" s="13" customFormat="1" ht="10.5" x14ac:dyDescent="0.15"/>
    <row r="465" spans="1:7" s="13" customFormat="1" ht="10.5" x14ac:dyDescent="0.15"/>
    <row r="466" spans="1:7" s="13" customFormat="1" ht="10.5" x14ac:dyDescent="0.15"/>
    <row r="467" spans="1:7" s="13" customFormat="1" ht="10.5" x14ac:dyDescent="0.15"/>
    <row r="468" spans="1:7" s="13" customFormat="1" ht="10.5" x14ac:dyDescent="0.15"/>
    <row r="469" spans="1:7" s="13" customFormat="1" ht="10.5" x14ac:dyDescent="0.15"/>
    <row r="470" spans="1:7" s="13" customFormat="1" ht="10.5" x14ac:dyDescent="0.15"/>
    <row r="471" spans="1:7" s="13" customFormat="1" ht="10.5" x14ac:dyDescent="0.15"/>
    <row r="472" spans="1:7" s="13" customFormat="1" ht="10.5" x14ac:dyDescent="0.15"/>
    <row r="473" spans="1:7" s="13" customFormat="1" ht="10.5" x14ac:dyDescent="0.15"/>
    <row r="474" spans="1:7" s="13" customFormat="1" ht="10.5" x14ac:dyDescent="0.15"/>
    <row r="475" spans="1:7" x14ac:dyDescent="0.2">
      <c r="A475" s="13"/>
      <c r="B475" s="13"/>
      <c r="C475" s="13"/>
      <c r="D475" s="13"/>
      <c r="E475" s="13"/>
      <c r="F475" s="13"/>
      <c r="G475" s="13"/>
    </row>
    <row r="476" spans="1:7" x14ac:dyDescent="0.2">
      <c r="A476" s="13"/>
      <c r="B476" s="13"/>
      <c r="C476" s="13"/>
      <c r="D476" s="13"/>
      <c r="E476" s="13"/>
      <c r="F476" s="13"/>
      <c r="G476" s="13"/>
    </row>
    <row r="477" spans="1:7" x14ac:dyDescent="0.2">
      <c r="A477" s="13"/>
      <c r="B477" s="13"/>
      <c r="C477" s="13"/>
      <c r="D477" s="13"/>
      <c r="E477" s="13"/>
      <c r="F477" s="13"/>
      <c r="G477" s="13"/>
    </row>
    <row r="478" spans="1:7" x14ac:dyDescent="0.2">
      <c r="A478" s="13"/>
      <c r="B478" s="13"/>
      <c r="C478" s="13"/>
      <c r="D478" s="13"/>
      <c r="E478" s="13"/>
      <c r="F478" s="13"/>
      <c r="G478" s="13"/>
    </row>
    <row r="479" spans="1:7" x14ac:dyDescent="0.2">
      <c r="A479" s="13"/>
      <c r="B479" s="13"/>
      <c r="C479" s="13"/>
      <c r="D479" s="13"/>
      <c r="E479" s="13"/>
      <c r="F479" s="13"/>
      <c r="G479" s="13"/>
    </row>
    <row r="480" spans="1:7" x14ac:dyDescent="0.2">
      <c r="A480" s="13"/>
      <c r="B480" s="13"/>
      <c r="C480" s="13"/>
      <c r="D480" s="13"/>
      <c r="E480" s="13"/>
      <c r="F480" s="13"/>
      <c r="G480" s="13"/>
    </row>
    <row r="481" spans="1:7" x14ac:dyDescent="0.2">
      <c r="A481" s="13"/>
      <c r="B481" s="13"/>
      <c r="C481" s="13"/>
      <c r="D481" s="13"/>
      <c r="E481" s="13"/>
      <c r="F481" s="13"/>
      <c r="G481" s="13"/>
    </row>
    <row r="482" spans="1:7" x14ac:dyDescent="0.2">
      <c r="A482" s="13"/>
      <c r="B482" s="13"/>
      <c r="C482" s="13"/>
      <c r="D482" s="13"/>
      <c r="E482" s="13"/>
      <c r="F482" s="13"/>
      <c r="G482" s="13"/>
    </row>
    <row r="483" spans="1:7" x14ac:dyDescent="0.2">
      <c r="A483" s="13"/>
      <c r="B483" s="13"/>
      <c r="C483" s="13"/>
      <c r="D483" s="13"/>
      <c r="E483" s="13"/>
      <c r="F483" s="13"/>
      <c r="G483" s="13"/>
    </row>
    <row r="484" spans="1:7" x14ac:dyDescent="0.2">
      <c r="A484" s="13"/>
      <c r="B484" s="13"/>
      <c r="C484" s="13"/>
      <c r="D484" s="13"/>
      <c r="E484" s="13"/>
      <c r="F484" s="13"/>
      <c r="G484" s="13"/>
    </row>
    <row r="485" spans="1:7" x14ac:dyDescent="0.2">
      <c r="A485" s="13"/>
      <c r="B485" s="13"/>
      <c r="C485" s="13"/>
      <c r="D485" s="13"/>
      <c r="E485" s="13"/>
      <c r="F485" s="13"/>
      <c r="G485" s="13"/>
    </row>
    <row r="486" spans="1:7" x14ac:dyDescent="0.2">
      <c r="A486" s="13"/>
      <c r="B486" s="13"/>
      <c r="C486" s="13"/>
      <c r="D486" s="13"/>
      <c r="E486" s="13"/>
      <c r="F486" s="13"/>
      <c r="G486" s="13"/>
    </row>
    <row r="487" spans="1:7" x14ac:dyDescent="0.2">
      <c r="A487" s="13"/>
      <c r="B487" s="13"/>
      <c r="C487" s="13"/>
      <c r="D487" s="13"/>
      <c r="E487" s="13"/>
      <c r="F487" s="13"/>
      <c r="G487" s="13"/>
    </row>
  </sheetData>
  <mergeCells count="6">
    <mergeCell ref="A368:G368"/>
    <mergeCell ref="D9:G9"/>
    <mergeCell ref="A10:A11"/>
    <mergeCell ref="B10:G10"/>
    <mergeCell ref="A366:G366"/>
    <mergeCell ref="A367:G367"/>
  </mergeCells>
  <printOptions horizontalCentered="1"/>
  <pageMargins left="0.39370078740157505" right="0.39370078740157505" top="0.39370078740157505" bottom="0.39370078740157505" header="0.39370078740157505" footer="0.39370078740157505"/>
  <pageSetup paperSize="0" fitToWidth="0" fitToHeight="0" orientation="portrait" horizontalDpi="0" verticalDpi="0" copies="0"/>
  <headerFooter alignWithMargins="0">
    <oddFooter>&amp;C&amp;8 19</oddFooter>
  </headerFooter>
  <rowBreaks count="2" manualBreakCount="2">
    <brk id="63" man="1"/>
    <brk id="1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ICMS</vt:lpstr>
      <vt:lpstr>IPCA</vt:lpstr>
      <vt:lpstr>tab12</vt:lpstr>
      <vt:lpstr>ICMS!Area_de_impressao</vt:lpstr>
      <vt:lpstr>'tab12'!Area_de_impressao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Araújo Ferreira</dc:creator>
  <cp:lastModifiedBy>Miguel Bacic</cp:lastModifiedBy>
  <dcterms:created xsi:type="dcterms:W3CDTF">2017-01-17T11:20:14Z</dcterms:created>
  <dcterms:modified xsi:type="dcterms:W3CDTF">2020-05-12T13:34:46Z</dcterms:modified>
</cp:coreProperties>
</file>