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342_A" sheetId="1" state="visible" r:id="rId2"/>
    <sheet name="CE342_B" sheetId="2" state="visible" r:id="rId3"/>
    <sheet name="CE342_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A partir desse dia, a extensão deixou de marcar os minutos para todos. Temos apenas o número de checagem indicados. Então dividi o número de vezes que os alunos foram checados pelo quanto você foi checada (122). Então temos os dados em % de tempo de tela (considerando que a extensão funcionou bem)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Nesse dia, você foi checada 113 vezes</t>
        </r>
      </text>
    </comment>
  </commentList>
</comments>
</file>

<file path=xl/sharedStrings.xml><?xml version="1.0" encoding="utf-8"?>
<sst xmlns="http://schemas.openxmlformats.org/spreadsheetml/2006/main" count="415" uniqueCount="243">
  <si>
    <t xml:space="preserve">RA</t>
  </si>
  <si>
    <t xml:space="preserve">Nome</t>
  </si>
  <si>
    <t xml:space="preserve">19/10/2020
Extensão</t>
  </si>
  <si>
    <t xml:space="preserve">19/10/2020
Ana Rosa</t>
  </si>
  <si>
    <t xml:space="preserve">Resenha
Monetaristas</t>
  </si>
  <si>
    <t xml:space="preserve">26/10/2020
Extensão</t>
  </si>
  <si>
    <t xml:space="preserve">26/10/2020
Ana Rosa</t>
  </si>
  <si>
    <t xml:space="preserve">E-mail</t>
  </si>
  <si>
    <t xml:space="preserve">Ana Pasti Villalba                      </t>
  </si>
  <si>
    <t xml:space="preserve">Presente</t>
  </si>
  <si>
    <t xml:space="preserve">a212883@dac.unicamp.br</t>
  </si>
  <si>
    <t xml:space="preserve">Ana Paula Martins                       </t>
  </si>
  <si>
    <t xml:space="preserve">a212900@dac.unicamp.br</t>
  </si>
  <si>
    <t xml:space="preserve">André Apolinário Cardoso                </t>
  </si>
  <si>
    <t xml:space="preserve">a231302@dac.unicamp.br</t>
  </si>
  <si>
    <t xml:space="preserve">Artur Preciozo Figliolino               </t>
  </si>
  <si>
    <t xml:space="preserve">a231732@dac.unicamp.br</t>
  </si>
  <si>
    <t xml:space="preserve">Augusto Lima Alves                      </t>
  </si>
  <si>
    <t xml:space="preserve">a213360@dac.unicamp.br</t>
  </si>
  <si>
    <t xml:space="preserve">Beatriz Consolmagno De Marchi           </t>
  </si>
  <si>
    <t xml:space="preserve">b231898@dac.unicamp.br</t>
  </si>
  <si>
    <t xml:space="preserve">Bianca Senne Roma                       </t>
  </si>
  <si>
    <t xml:space="preserve">b213731@dac.unicamp.br</t>
  </si>
  <si>
    <t xml:space="preserve">Bruno Bueno De Lima                     </t>
  </si>
  <si>
    <t xml:space="preserve">b232395@dac.unicamp.br</t>
  </si>
  <si>
    <t xml:space="preserve">Carlos Henrique Araujo Viana            </t>
  </si>
  <si>
    <t xml:space="preserve">c232796@dac.unicamp.br</t>
  </si>
  <si>
    <t xml:space="preserve">Danielle Araujo Sousa                   </t>
  </si>
  <si>
    <t xml:space="preserve">d233335@dac.unicamp.br</t>
  </si>
  <si>
    <t xml:space="preserve">Eduardo Ranieri Guedes Pinto            </t>
  </si>
  <si>
    <t xml:space="preserve">e233747@dac.unicamp.br</t>
  </si>
  <si>
    <t xml:space="preserve">Fernanda Lima Santos                    </t>
  </si>
  <si>
    <t xml:space="preserve">f255207@dac.unicamp.br</t>
  </si>
  <si>
    <t xml:space="preserve">Gabriel Santana Rosmaninho              </t>
  </si>
  <si>
    <t xml:space="preserve">g216459@dac.unicamp.br</t>
  </si>
  <si>
    <t xml:space="preserve">Guilherme Garcia Gobbo                  </t>
  </si>
  <si>
    <t xml:space="preserve">g235951@dac.unicamp.br</t>
  </si>
  <si>
    <t xml:space="preserve">Gustavo Henrique Biondi                 </t>
  </si>
  <si>
    <t xml:space="preserve">g236276@dac.unicamp.br</t>
  </si>
  <si>
    <t xml:space="preserve">Isabela De Oliveira Garcia              </t>
  </si>
  <si>
    <t xml:space="preserve">i218090@dac.unicamp.br</t>
  </si>
  <si>
    <t xml:space="preserve">Isabella Rodrigues Soares               </t>
  </si>
  <si>
    <t xml:space="preserve">i255241@dac.unicamp.br</t>
  </si>
  <si>
    <t xml:space="preserve">João Pedro De Paula E Silva             </t>
  </si>
  <si>
    <t xml:space="preserve">j237618@dac.unicamp.br</t>
  </si>
  <si>
    <t xml:space="preserve">Joao Pedro Gabriel                      </t>
  </si>
  <si>
    <t xml:space="preserve">j199735@dac.unicamp.br</t>
  </si>
  <si>
    <t xml:space="preserve">João Vitor Santos Melo                  </t>
  </si>
  <si>
    <t xml:space="preserve">j218975@dac.unicamp.br</t>
  </si>
  <si>
    <t xml:space="preserve">Juliana Florentina Fernandes Leão       </t>
  </si>
  <si>
    <t xml:space="preserve">j238414@dac.unicamp.br</t>
  </si>
  <si>
    <t xml:space="preserve">Keivan De Castro Almeida G. De Souza    </t>
  </si>
  <si>
    <t xml:space="preserve">k219613@dac.unicamp.br</t>
  </si>
  <si>
    <t xml:space="preserve">Laura Maria Alves De Mattos             </t>
  </si>
  <si>
    <t xml:space="preserve">l219907@dac.unicamp.br</t>
  </si>
  <si>
    <t xml:space="preserve">Lavínia Dias De Oliveira Roman          </t>
  </si>
  <si>
    <t xml:space="preserve">l239052@dac.unicamp.br</t>
  </si>
  <si>
    <t xml:space="preserve">Leonardo Tredici De Souza               </t>
  </si>
  <si>
    <t xml:space="preserve">l220194@dac.unicamp.br</t>
  </si>
  <si>
    <t xml:space="preserve">Leonardo Vitor Da Silva                 </t>
  </si>
  <si>
    <t xml:space="preserve">l201326@dac.unicamp.br</t>
  </si>
  <si>
    <t xml:space="preserve">Leticia da Silva Cruz                   </t>
  </si>
  <si>
    <t xml:space="preserve">l156242@dac.unicamp.br</t>
  </si>
  <si>
    <t xml:space="preserve">Luis Felipe Avi                         </t>
  </si>
  <si>
    <t xml:space="preserve">l240317@dac.unicamp.br</t>
  </si>
  <si>
    <t xml:space="preserve">Luísa Mendes Amstalden                  </t>
  </si>
  <si>
    <t xml:space="preserve">l240409@dac.unicamp.br</t>
  </si>
  <si>
    <t xml:space="preserve">Marcos Baldez Lagoeiro Barroso          </t>
  </si>
  <si>
    <t xml:space="preserve">m221515@dac.unicamp.br</t>
  </si>
  <si>
    <t xml:space="preserve">Maria Júlia Faustino Da Silva           </t>
  </si>
  <si>
    <t xml:space="preserve">m255293@dac.unicamp.br</t>
  </si>
  <si>
    <t xml:space="preserve">Marina De Marco Santucci                </t>
  </si>
  <si>
    <t xml:space="preserve">m241430@dac.unicamp.br</t>
  </si>
  <si>
    <t xml:space="preserve">Matheus Oliveira Lima                   </t>
  </si>
  <si>
    <t xml:space="preserve">m222315@dac.unicamp.br</t>
  </si>
  <si>
    <t xml:space="preserve">Maycon Jefferson Teodoro Bosing         </t>
  </si>
  <si>
    <t xml:space="preserve">m184528@dac.unicamp.br</t>
  </si>
  <si>
    <t xml:space="preserve">Moises Aparecido Dos Santos Filho       </t>
  </si>
  <si>
    <t xml:space="preserve">m222615@dac.unicamp.br</t>
  </si>
  <si>
    <t xml:space="preserve">Samuel Henrique Rezende Bernardes       </t>
  </si>
  <si>
    <t xml:space="preserve">s186966@dac.unicamp.br</t>
  </si>
  <si>
    <t xml:space="preserve">Sofia Helena De Oliveira Nery           </t>
  </si>
  <si>
    <t xml:space="preserve">s244321@dac.unicamp.br</t>
  </si>
  <si>
    <t xml:space="preserve">Stefanno Felipe Bicudo                  </t>
  </si>
  <si>
    <t xml:space="preserve">s244379@dac.unicamp.br</t>
  </si>
  <si>
    <t xml:space="preserve">Tatiana Marchiori Keller                </t>
  </si>
  <si>
    <t xml:space="preserve">t187323@dac.unicamp.br</t>
  </si>
  <si>
    <t xml:space="preserve">Thiago Alexandre Ramos Dos Reis         </t>
  </si>
  <si>
    <t xml:space="preserve">t206194@dac.unicamp.br</t>
  </si>
  <si>
    <t xml:space="preserve">Victoria Silva Torres Santos            </t>
  </si>
  <si>
    <t xml:space="preserve">v245212@dac.unicamp.br</t>
  </si>
  <si>
    <t xml:space="preserve">Vinicius Santos Bering Da Silva         </t>
  </si>
  <si>
    <t xml:space="preserve">v206883@dac.unicamp.br</t>
  </si>
  <si>
    <t xml:space="preserve">Vinicius Venancio                       </t>
  </si>
  <si>
    <t xml:space="preserve">v245459@dac.unicamp.br</t>
  </si>
  <si>
    <t xml:space="preserve">Email</t>
  </si>
  <si>
    <t xml:space="preserve">Alan Almeida Coelho                     </t>
  </si>
  <si>
    <t xml:space="preserve">p</t>
  </si>
  <si>
    <t xml:space="preserve">a191976@dac.unicamp.br</t>
  </si>
  <si>
    <t xml:space="preserve">Ana Carolina Freitas Amaral             </t>
  </si>
  <si>
    <t xml:space="preserve">a193806@dac.unicamp.br</t>
  </si>
  <si>
    <t xml:space="preserve">Angelo Laurencini Olimpieri Schutte     </t>
  </si>
  <si>
    <t xml:space="preserve">a231464@dac.unicamp.br</t>
  </si>
  <si>
    <t xml:space="preserve">Bárbara De Jesus Simões                 </t>
  </si>
  <si>
    <t xml:space="preserve">b213400@dac.unicamp.br</t>
  </si>
  <si>
    <t xml:space="preserve">Caroline Matias Rodrigues               </t>
  </si>
  <si>
    <t xml:space="preserve">c214452@dac.unicamp.br</t>
  </si>
  <si>
    <t xml:space="preserve">Gabriel Bicudo Griesi Fakhouri          </t>
  </si>
  <si>
    <t xml:space="preserve"> </t>
  </si>
  <si>
    <t xml:space="preserve">g216107@dac.unicamp.br</t>
  </si>
  <si>
    <t xml:space="preserve">Gabriel Neves Nascimento                </t>
  </si>
  <si>
    <t xml:space="preserve">g172328@dac.unicamp.br</t>
  </si>
  <si>
    <t xml:space="preserve">Gabriela Santana Martins                </t>
  </si>
  <si>
    <t xml:space="preserve">g172786@dac.unicamp.br</t>
  </si>
  <si>
    <t xml:space="preserve">João Vitor Dos Santos Souza             </t>
  </si>
  <si>
    <t xml:space="preserve">j237857@dac.unicamp.br</t>
  </si>
  <si>
    <t xml:space="preserve">João Vitor Silva E Souza                </t>
  </si>
  <si>
    <t xml:space="preserve">j237902@dac.unicamp.br</t>
  </si>
  <si>
    <t xml:space="preserve">Júlia Pereira Rangel De Gusmão          </t>
  </si>
  <si>
    <t xml:space="preserve">j200301@dac.unicamp.br</t>
  </si>
  <si>
    <t xml:space="preserve">Júlio Lopes                             </t>
  </si>
  <si>
    <t xml:space="preserve">j200484@dac.unicamp.br</t>
  </si>
  <si>
    <t xml:space="preserve">Laura Cristina De Oliveira Nascimento   </t>
  </si>
  <si>
    <t xml:space="preserve">l238955@dac.unicamp.br</t>
  </si>
  <si>
    <t xml:space="preserve">Leticia Fonseca Dos Santos              </t>
  </si>
  <si>
    <t xml:space="preserve">l239380@dac.unicamp.br</t>
  </si>
  <si>
    <t xml:space="preserve">Luana De Sousa Oliveira Costa           </t>
  </si>
  <si>
    <t xml:space="preserve">l239717@dac.unicamp.br</t>
  </si>
  <si>
    <t xml:space="preserve">Lucas da Costa Araujo                   </t>
  </si>
  <si>
    <t xml:space="preserve">l172657@dac.unicamp.br</t>
  </si>
  <si>
    <t xml:space="preserve">Lucas Da Silva Nascimento               </t>
  </si>
  <si>
    <t xml:space="preserve">l239887@dac.unicamp.br</t>
  </si>
  <si>
    <t xml:space="preserve">Lucas Freitas Santana Dos Santos        </t>
  </si>
  <si>
    <t xml:space="preserve">l239960@dac.unicamp.br</t>
  </si>
  <si>
    <t xml:space="preserve">Lucas Pozzebon Reis                     </t>
  </si>
  <si>
    <t xml:space="preserve">l220904@dac.unicamp.br</t>
  </si>
  <si>
    <t xml:space="preserve">Marcelo Martins Fiorelli                </t>
  </si>
  <si>
    <t xml:space="preserve">m240758@dac.unicamp.br</t>
  </si>
  <si>
    <t xml:space="preserve">Mateus Franco De Campos                 </t>
  </si>
  <si>
    <t xml:space="preserve">m203262@dac.unicamp.br</t>
  </si>
  <si>
    <t xml:space="preserve">Mayara Franceschi Cassolini             </t>
  </si>
  <si>
    <t xml:space="preserve">m241973@dac.unicamp.br</t>
  </si>
  <si>
    <t xml:space="preserve">Otavio Augusto Santos Franke            </t>
  </si>
  <si>
    <t xml:space="preserve">o118278@dac.unicamp.br</t>
  </si>
  <si>
    <t xml:space="preserve">Patrick Nunes Destro                    </t>
  </si>
  <si>
    <t xml:space="preserve">p223107@dac.unicamp.br</t>
  </si>
  <si>
    <t xml:space="preserve">Pedro De Oliveira Stella                </t>
  </si>
  <si>
    <t xml:space="preserve">p223255@dac.unicamp.br</t>
  </si>
  <si>
    <t xml:space="preserve">Pedro Luiz Adrião Portela De Oliveira   </t>
  </si>
  <si>
    <t xml:space="preserve">p243173@dac.unicamp.br</t>
  </si>
  <si>
    <t xml:space="preserve">Pedro Victor Forte Saraiva              </t>
  </si>
  <si>
    <t xml:space="preserve">p243274@dac.unicamp.br</t>
  </si>
  <si>
    <t xml:space="preserve">Rafael Francisco M B Santos             </t>
  </si>
  <si>
    <t xml:space="preserve">r243408@dac.unicamp.br</t>
  </si>
  <si>
    <t xml:space="preserve">Rafael Rienzo Lunetta                   </t>
  </si>
  <si>
    <t xml:space="preserve">r223717@dac.unicamp.br</t>
  </si>
  <si>
    <t xml:space="preserve">Raquel Sanches Viamonte                 </t>
  </si>
  <si>
    <t xml:space="preserve">r255325@dac.unicamp.br</t>
  </si>
  <si>
    <t xml:space="preserve">Raul Nunes Guimarães De Carvalho        </t>
  </si>
  <si>
    <t xml:space="preserve">r223916@dac.unicamp.br</t>
  </si>
  <si>
    <t xml:space="preserve">Suellen Moura Rodegher Frassetto        </t>
  </si>
  <si>
    <t xml:space="preserve">s224567@dac.unicamp.br</t>
  </si>
  <si>
    <t xml:space="preserve">Teófilo Ventura Mendes Neto             </t>
  </si>
  <si>
    <t xml:space="preserve">t206013@dac.unicamp.br</t>
  </si>
  <si>
    <t xml:space="preserve">Vanessa Barbosa De Oliveira             </t>
  </si>
  <si>
    <t xml:space="preserve">v225040@dac.unicamp.br</t>
  </si>
  <si>
    <t xml:space="preserve">19/out Extensão</t>
  </si>
  <si>
    <t xml:space="preserve">19/out Ana Rosa</t>
  </si>
  <si>
    <t xml:space="preserve">26/out Extensão</t>
  </si>
  <si>
    <t xml:space="preserve">26/10 Ana Rosa</t>
  </si>
  <si>
    <t xml:space="preserve">Alice Pereira Dario                     </t>
  </si>
  <si>
    <t xml:space="preserve">f091108@dac.unicamp.br</t>
  </si>
  <si>
    <t xml:space="preserve">Beatriz Helena Toledo Pastre            </t>
  </si>
  <si>
    <t xml:space="preserve">l103034@dac.unicamp.br</t>
  </si>
  <si>
    <t xml:space="preserve">Breno Rivelino Fima Castro              </t>
  </si>
  <si>
    <t xml:space="preserve">p147614@dac.unicamp.br</t>
  </si>
  <si>
    <t xml:space="preserve">Caio Cimino De Almeida                  </t>
  </si>
  <si>
    <t xml:space="preserve">t158425@dac.unicamp.br</t>
  </si>
  <si>
    <t xml:space="preserve">Diego Tabacof Labriola                  </t>
  </si>
  <si>
    <t xml:space="preserve">m159866@dac.unicamp.br</t>
  </si>
  <si>
    <t xml:space="preserve">Felipe Barbosa De Souza                 </t>
  </si>
  <si>
    <t xml:space="preserve">l172577@dac.unicamp.br</t>
  </si>
  <si>
    <t xml:space="preserve">Felipe Eboli Sotorilli                  </t>
  </si>
  <si>
    <t xml:space="preserve">g174154@dac.unicamp.br</t>
  </si>
  <si>
    <t xml:space="preserve">Felipe Rubbo Aguilera                   </t>
  </si>
  <si>
    <t xml:space="preserve">r176104@dac.unicamp.br</t>
  </si>
  <si>
    <t xml:space="preserve">Gabriel Pereira                         </t>
  </si>
  <si>
    <t xml:space="preserve">v177964@dac.unicamp.br</t>
  </si>
  <si>
    <t xml:space="preserve">Gabriel Pereira Jovetta                 </t>
  </si>
  <si>
    <t xml:space="preserve">g197474@dac.unicamp.br</t>
  </si>
  <si>
    <t xml:space="preserve">Gabriel Pereira Santos                  </t>
  </si>
  <si>
    <t xml:space="preserve">Ausente</t>
  </si>
  <si>
    <t xml:space="preserve">g197724@dac.unicamp.br</t>
  </si>
  <si>
    <t xml:space="preserve">Gabriel Silva Gonçalves                 </t>
  </si>
  <si>
    <t xml:space="preserve">j199967@dac.unicamp.br</t>
  </si>
  <si>
    <t xml:space="preserve">Gabriela Santana Das Virgens            </t>
  </si>
  <si>
    <t xml:space="preserve">r205149@dac.unicamp.br</t>
  </si>
  <si>
    <t xml:space="preserve">Guilherme Yoshio Agata Domingues        </t>
  </si>
  <si>
    <t xml:space="preserve">r205151@dac.unicamp.br</t>
  </si>
  <si>
    <t xml:space="preserve">Gustavo José Lara Campos                </t>
  </si>
  <si>
    <t xml:space="preserve">v206806@dac.unicamp.br</t>
  </si>
  <si>
    <t xml:space="preserve">Joao Mateus Rodrigues Da Silva          </t>
  </si>
  <si>
    <t xml:space="preserve">b213549@dac.unicamp.br</t>
  </si>
  <si>
    <t xml:space="preserve">João Vitor Dos Santos Rodrigues         </t>
  </si>
  <si>
    <t xml:space="preserve">f215626@dac.unicamp.br</t>
  </si>
  <si>
    <t xml:space="preserve">Jonas Pereira Cintra                    </t>
  </si>
  <si>
    <t xml:space="preserve">g216397@dac.unicamp.br</t>
  </si>
  <si>
    <t xml:space="preserve">Leonardo Augusto de Oliveira Piovesan   </t>
  </si>
  <si>
    <t xml:space="preserve">g217350@dac.unicamp.br</t>
  </si>
  <si>
    <t xml:space="preserve">Lucas Azevedo Soares                    </t>
  </si>
  <si>
    <t xml:space="preserve">m221896@dac.unicamp.br</t>
  </si>
  <si>
    <t xml:space="preserve">Marcela Chenfel Dos Anjos               </t>
  </si>
  <si>
    <t xml:space="preserve">w225851@dac.unicamp.br</t>
  </si>
  <si>
    <t xml:space="preserve">Mariana Sayuri Silva Doi                </t>
  </si>
  <si>
    <t xml:space="preserve">a230645@dac.unicamp.br</t>
  </si>
  <si>
    <t xml:space="preserve">Maryana Beatriz Ventura De Carvalho     </t>
  </si>
  <si>
    <t xml:space="preserve">c232568@dac.unicamp.br</t>
  </si>
  <si>
    <t xml:space="preserve">Miguel Razera                           </t>
  </si>
  <si>
    <t xml:space="preserve">d233566@dac.unicamp.br</t>
  </si>
  <si>
    <t xml:space="preserve">Natalia Kimberlle Tavares Imperiano     </t>
  </si>
  <si>
    <t xml:space="preserve">f234311@dac.unicamp.br</t>
  </si>
  <si>
    <t xml:space="preserve">Pedro Augusto de Almeida Rosa           </t>
  </si>
  <si>
    <t xml:space="preserve">g234982@dac.unicamp.br</t>
  </si>
  <si>
    <t xml:space="preserve">Rafael da Silva Tomasella               </t>
  </si>
  <si>
    <t xml:space="preserve">g235042@dac.unicamp.br</t>
  </si>
  <si>
    <t xml:space="preserve">Raphaela Freitas Souza                  </t>
  </si>
  <si>
    <t xml:space="preserve">j237534@dac.unicamp.br</t>
  </si>
  <si>
    <t xml:space="preserve">Raphaela Prado Francisco                </t>
  </si>
  <si>
    <t xml:space="preserve">j237856@dac.unicamp.br</t>
  </si>
  <si>
    <t xml:space="preserve">Sanny Alves Dos Santos                  </t>
  </si>
  <si>
    <t xml:space="preserve">m242087@dac.unicamp.br</t>
  </si>
  <si>
    <t xml:space="preserve">Tales Alonso                            </t>
  </si>
  <si>
    <t xml:space="preserve">n242328@dac.unicamp.br</t>
  </si>
  <si>
    <t xml:space="preserve">Thaís Monello De Oliveira               </t>
  </si>
  <si>
    <t xml:space="preserve">s244207@dac.unicamp.br</t>
  </si>
  <si>
    <t xml:space="preserve">Victor Hugo Alves Duarte                </t>
  </si>
  <si>
    <t xml:space="preserve">v245099@dac.unicamp.br</t>
  </si>
  <si>
    <t xml:space="preserve">Victor Maia                             </t>
  </si>
  <si>
    <t xml:space="preserve">b257748@dac.unicamp.br</t>
  </si>
  <si>
    <t xml:space="preserve">Vinicius Jeronimo Capodalio             </t>
  </si>
  <si>
    <t xml:space="preserve">m257876@dac.unicamp.br</t>
  </si>
  <si>
    <t xml:space="preserve">William De Sousa Rabelo                 </t>
  </si>
  <si>
    <t xml:space="preserve">t257932@dac.unicamp.br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</si>
</sst>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1" activeCellId="0" sqref="F1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35.56"/>
    <col collapsed="false" customWidth="true" hidden="false" outlineLevel="0" max="7" min="6" style="0" width="10.98"/>
    <col collapsed="false" customWidth="true" hidden="false" outlineLevel="0" max="8" min="8" style="0" width="11.52"/>
    <col collapsed="false" customWidth="true" hidden="false" outlineLevel="0" max="10" min="10" style="0" width="10.98"/>
    <col collapsed="false" customWidth="true" hidden="false" outlineLevel="0" max="21" min="21" style="0" width="22.67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2" t="n">
        <v>44095</v>
      </c>
      <c r="D1" s="2" t="n">
        <v>44102</v>
      </c>
      <c r="E1" s="2" t="n">
        <v>44109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2" t="n">
        <v>44144</v>
      </c>
      <c r="L1" s="2" t="n">
        <v>44151</v>
      </c>
      <c r="M1" s="2" t="n">
        <v>44158</v>
      </c>
      <c r="N1" s="2" t="n">
        <v>44165</v>
      </c>
      <c r="O1" s="2" t="n">
        <v>44179</v>
      </c>
      <c r="P1" s="2" t="n">
        <v>44186</v>
      </c>
      <c r="Q1" s="2" t="n">
        <v>43834</v>
      </c>
      <c r="R1" s="2" t="n">
        <v>43841</v>
      </c>
      <c r="S1" s="2" t="n">
        <v>43848</v>
      </c>
      <c r="T1" s="2" t="n">
        <v>43855</v>
      </c>
      <c r="U1" s="1" t="s">
        <v>7</v>
      </c>
    </row>
    <row r="2" customFormat="false" ht="13.8" hidden="false" customHeight="false" outlineLevel="0" collapsed="false">
      <c r="A2" s="1" t="n">
        <v>212883</v>
      </c>
      <c r="B2" s="4" t="s">
        <v>8</v>
      </c>
      <c r="C2" s="4"/>
      <c r="D2" s="4"/>
      <c r="E2" s="4"/>
      <c r="F2" s="4"/>
      <c r="G2" s="5"/>
      <c r="H2" s="5" t="n">
        <v>5</v>
      </c>
      <c r="I2" s="5"/>
      <c r="J2" s="4" t="s">
        <v>9</v>
      </c>
      <c r="K2" s="4"/>
      <c r="L2" s="4"/>
      <c r="M2" s="4"/>
      <c r="N2" s="4"/>
      <c r="O2" s="4"/>
      <c r="P2" s="4"/>
      <c r="Q2" s="4"/>
      <c r="R2" s="4"/>
      <c r="S2" s="4"/>
      <c r="T2" s="4"/>
      <c r="U2" s="4" t="s">
        <v>10</v>
      </c>
    </row>
    <row r="3" customFormat="false" ht="13.8" hidden="false" customHeight="false" outlineLevel="0" collapsed="false">
      <c r="A3" s="1" t="n">
        <v>212900</v>
      </c>
      <c r="B3" s="4" t="s">
        <v>11</v>
      </c>
      <c r="C3" s="4"/>
      <c r="D3" s="4"/>
      <c r="E3" s="4"/>
      <c r="F3" s="4" t="n">
        <v>0</v>
      </c>
      <c r="G3" s="4" t="s">
        <v>9</v>
      </c>
      <c r="H3" s="4" t="n">
        <v>5</v>
      </c>
      <c r="I3" s="4" t="n">
        <v>0</v>
      </c>
      <c r="J3" s="4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 t="s">
        <v>12</v>
      </c>
    </row>
    <row r="4" customFormat="false" ht="13.8" hidden="false" customHeight="false" outlineLevel="0" collapsed="false">
      <c r="A4" s="1" t="n">
        <v>231302</v>
      </c>
      <c r="B4" s="4" t="s">
        <v>13</v>
      </c>
      <c r="C4" s="4"/>
      <c r="D4" s="4"/>
      <c r="E4" s="4"/>
      <c r="F4" s="4" t="n">
        <v>0</v>
      </c>
      <c r="G4" s="4"/>
      <c r="H4" s="4" t="n">
        <v>7</v>
      </c>
      <c r="I4" s="4" t="n"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 t="s">
        <v>14</v>
      </c>
    </row>
    <row r="5" customFormat="false" ht="13.8" hidden="false" customHeight="false" outlineLevel="0" collapsed="false">
      <c r="A5" s="1" t="n">
        <v>231732</v>
      </c>
      <c r="B5" s="4" t="s">
        <v>15</v>
      </c>
      <c r="C5" s="4"/>
      <c r="D5" s="4"/>
      <c r="E5" s="4"/>
      <c r="F5" s="4" t="n">
        <v>0</v>
      </c>
      <c r="G5" s="4"/>
      <c r="H5" s="4" t="n">
        <v>0</v>
      </c>
      <c r="I5" s="4" t="n"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 t="s">
        <v>16</v>
      </c>
    </row>
    <row r="6" customFormat="false" ht="13.8" hidden="false" customHeight="false" outlineLevel="0" collapsed="false">
      <c r="A6" s="1" t="n">
        <v>213360</v>
      </c>
      <c r="B6" s="4" t="s">
        <v>17</v>
      </c>
      <c r="C6" s="4"/>
      <c r="D6" s="4"/>
      <c r="E6" s="4"/>
      <c r="F6" s="4" t="n">
        <v>54.03</v>
      </c>
      <c r="G6" s="4" t="s">
        <v>9</v>
      </c>
      <c r="H6" s="4" t="n">
        <v>7</v>
      </c>
      <c r="I6" s="4" t="n"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18</v>
      </c>
    </row>
    <row r="7" customFormat="false" ht="13.8" hidden="false" customHeight="false" outlineLevel="0" collapsed="false">
      <c r="A7" s="1" t="n">
        <v>231898</v>
      </c>
      <c r="B7" s="4" t="s">
        <v>19</v>
      </c>
      <c r="C7" s="4"/>
      <c r="D7" s="4"/>
      <c r="E7" s="4"/>
      <c r="F7" s="4" t="n">
        <v>1.61</v>
      </c>
      <c r="G7" s="4" t="s">
        <v>9</v>
      </c>
      <c r="H7" s="4" t="n">
        <v>7</v>
      </c>
      <c r="I7" s="4" t="n">
        <v>0</v>
      </c>
      <c r="J7" s="4" t="s">
        <v>9</v>
      </c>
      <c r="K7" s="4"/>
      <c r="L7" s="4"/>
      <c r="M7" s="4"/>
      <c r="N7" s="4"/>
      <c r="O7" s="4"/>
      <c r="P7" s="4"/>
      <c r="Q7" s="4"/>
      <c r="R7" s="4"/>
      <c r="S7" s="4"/>
      <c r="T7" s="4"/>
      <c r="U7" s="4" t="s">
        <v>20</v>
      </c>
    </row>
    <row r="8" customFormat="false" ht="13.8" hidden="false" customHeight="false" outlineLevel="0" collapsed="false">
      <c r="A8" s="1" t="n">
        <v>213731</v>
      </c>
      <c r="B8" s="4" t="s">
        <v>21</v>
      </c>
      <c r="C8" s="4"/>
      <c r="D8" s="4"/>
      <c r="E8" s="4"/>
      <c r="F8" s="4" t="n">
        <v>29.03</v>
      </c>
      <c r="G8" s="4" t="s">
        <v>9</v>
      </c>
      <c r="H8" s="4" t="n">
        <v>7</v>
      </c>
      <c r="I8" s="4" t="n">
        <v>62.64</v>
      </c>
      <c r="J8" s="4" t="s">
        <v>9</v>
      </c>
      <c r="K8" s="4"/>
      <c r="L8" s="4"/>
      <c r="M8" s="4"/>
      <c r="N8" s="4"/>
      <c r="O8" s="4"/>
      <c r="P8" s="4"/>
      <c r="Q8" s="4"/>
      <c r="R8" s="4"/>
      <c r="S8" s="4"/>
      <c r="T8" s="4"/>
      <c r="U8" s="4" t="s">
        <v>22</v>
      </c>
    </row>
    <row r="9" customFormat="false" ht="13.8" hidden="false" customHeight="false" outlineLevel="0" collapsed="false">
      <c r="A9" s="1" t="n">
        <v>232395</v>
      </c>
      <c r="B9" s="4" t="s">
        <v>23</v>
      </c>
      <c r="C9" s="4"/>
      <c r="D9" s="4"/>
      <c r="E9" s="4"/>
      <c r="F9" s="4" t="n">
        <v>0</v>
      </c>
      <c r="G9" s="4"/>
      <c r="H9" s="4" t="n">
        <v>3</v>
      </c>
      <c r="I9" s="4" t="n"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 t="s">
        <v>24</v>
      </c>
    </row>
    <row r="10" customFormat="false" ht="13.8" hidden="false" customHeight="false" outlineLevel="0" collapsed="false">
      <c r="A10" s="1" t="n">
        <v>232796</v>
      </c>
      <c r="B10" s="4" t="s">
        <v>25</v>
      </c>
      <c r="C10" s="4"/>
      <c r="D10" s="4"/>
      <c r="E10" s="4"/>
      <c r="F10" s="4" t="n">
        <v>4.84</v>
      </c>
      <c r="G10" s="4" t="s">
        <v>9</v>
      </c>
      <c r="H10" s="4" t="n">
        <v>7</v>
      </c>
      <c r="I10" s="4" t="n">
        <v>14.29</v>
      </c>
      <c r="J10" s="4" t="s">
        <v>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 t="s">
        <v>26</v>
      </c>
    </row>
    <row r="11" customFormat="false" ht="13.8" hidden="false" customHeight="false" outlineLevel="0" collapsed="false">
      <c r="A11" s="1" t="n">
        <v>233335</v>
      </c>
      <c r="B11" s="4" t="s">
        <v>27</v>
      </c>
      <c r="C11" s="4"/>
      <c r="D11" s="4"/>
      <c r="E11" s="4"/>
      <c r="F11" s="4" t="n">
        <v>1.61</v>
      </c>
      <c r="G11" s="4" t="s">
        <v>9</v>
      </c>
      <c r="H11" s="4" t="n">
        <v>5</v>
      </c>
      <c r="I11" s="4" t="n">
        <v>0</v>
      </c>
      <c r="J11" s="4" t="s"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 t="s">
        <v>28</v>
      </c>
    </row>
    <row r="12" customFormat="false" ht="13.8" hidden="false" customHeight="false" outlineLevel="0" collapsed="false">
      <c r="A12" s="1" t="n">
        <v>233747</v>
      </c>
      <c r="B12" s="4" t="s">
        <v>29</v>
      </c>
      <c r="C12" s="4"/>
      <c r="D12" s="4"/>
      <c r="E12" s="4"/>
      <c r="F12" s="4" t="n">
        <v>49.19</v>
      </c>
      <c r="G12" s="4" t="s">
        <v>9</v>
      </c>
      <c r="H12" s="4" t="n">
        <v>7</v>
      </c>
      <c r="I12" s="4" t="n">
        <v>19.78</v>
      </c>
      <c r="J12" s="4" t="s">
        <v>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 t="s">
        <v>30</v>
      </c>
    </row>
    <row r="13" customFormat="false" ht="13.8" hidden="false" customHeight="false" outlineLevel="0" collapsed="false">
      <c r="A13" s="1" t="n">
        <v>255207</v>
      </c>
      <c r="B13" s="4" t="s">
        <v>31</v>
      </c>
      <c r="C13" s="4"/>
      <c r="D13" s="4"/>
      <c r="E13" s="4"/>
      <c r="F13" s="4"/>
      <c r="G13" s="4"/>
      <c r="H13" s="4" t="n">
        <v>5</v>
      </c>
      <c r="I13" s="4"/>
      <c r="J13" s="4" t="s">
        <v>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 t="s">
        <v>32</v>
      </c>
    </row>
    <row r="14" customFormat="false" ht="13.8" hidden="false" customHeight="false" outlineLevel="0" collapsed="false">
      <c r="A14" s="1" t="n">
        <v>216459</v>
      </c>
      <c r="B14" s="4" t="s">
        <v>33</v>
      </c>
      <c r="C14" s="4"/>
      <c r="D14" s="4"/>
      <c r="E14" s="4"/>
      <c r="F14" s="4" t="n">
        <v>0</v>
      </c>
      <c r="G14" s="4"/>
      <c r="H14" s="4" t="n">
        <v>0</v>
      </c>
      <c r="I14" s="4" t="n">
        <v>0</v>
      </c>
      <c r="J14" s="4" t="s">
        <v>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 t="s">
        <v>34</v>
      </c>
    </row>
    <row r="15" customFormat="false" ht="13.8" hidden="false" customHeight="false" outlineLevel="0" collapsed="false">
      <c r="A15" s="1" t="n">
        <v>235951</v>
      </c>
      <c r="B15" s="4" t="s">
        <v>35</v>
      </c>
      <c r="C15" s="4"/>
      <c r="D15" s="4"/>
      <c r="E15" s="4"/>
      <c r="F15" s="4" t="n">
        <v>2.42</v>
      </c>
      <c r="G15" s="4" t="s">
        <v>9</v>
      </c>
      <c r="H15" s="4" t="n">
        <v>3</v>
      </c>
      <c r="I15" s="4" t="n">
        <v>0</v>
      </c>
      <c r="J15" s="4" t="s">
        <v>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 t="s">
        <v>36</v>
      </c>
    </row>
    <row r="16" customFormat="false" ht="13.8" hidden="false" customHeight="false" outlineLevel="0" collapsed="false">
      <c r="A16" s="1" t="n">
        <v>236276</v>
      </c>
      <c r="B16" s="4" t="s">
        <v>37</v>
      </c>
      <c r="C16" s="4"/>
      <c r="D16" s="4"/>
      <c r="E16" s="4"/>
      <c r="F16" s="4" t="n">
        <v>0</v>
      </c>
      <c r="G16" s="4"/>
      <c r="H16" s="4" t="n">
        <v>0</v>
      </c>
      <c r="I16" s="4" t="n">
        <v>1.1</v>
      </c>
      <c r="J16" s="4" t="s">
        <v>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 t="s">
        <v>38</v>
      </c>
    </row>
    <row r="17" customFormat="false" ht="13.8" hidden="false" customHeight="false" outlineLevel="0" collapsed="false">
      <c r="A17" s="1" t="n">
        <v>218090</v>
      </c>
      <c r="B17" s="4" t="s">
        <v>39</v>
      </c>
      <c r="C17" s="4"/>
      <c r="D17" s="4"/>
      <c r="E17" s="4"/>
      <c r="F17" s="4" t="n">
        <v>1.61</v>
      </c>
      <c r="G17" s="4" t="s">
        <v>9</v>
      </c>
      <c r="H17" s="4" t="n">
        <v>7</v>
      </c>
      <c r="I17" s="4" t="n">
        <v>0</v>
      </c>
      <c r="J17" s="4" t="s">
        <v>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 t="s">
        <v>40</v>
      </c>
    </row>
    <row r="18" customFormat="false" ht="13.8" hidden="false" customHeight="false" outlineLevel="0" collapsed="false">
      <c r="A18" s="1" t="n">
        <v>255241</v>
      </c>
      <c r="B18" s="4" t="s">
        <v>41</v>
      </c>
      <c r="C18" s="4"/>
      <c r="D18" s="4"/>
      <c r="E18" s="4"/>
      <c r="F18" s="4" t="n">
        <v>0.81</v>
      </c>
      <c r="G18" s="4" t="s">
        <v>9</v>
      </c>
      <c r="H18" s="4" t="n">
        <v>5</v>
      </c>
      <c r="I18" s="4" t="n">
        <v>0</v>
      </c>
      <c r="J18" s="4" t="s">
        <v>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 t="s">
        <v>42</v>
      </c>
    </row>
    <row r="19" customFormat="false" ht="13.8" hidden="false" customHeight="false" outlineLevel="0" collapsed="false">
      <c r="A19" s="1" t="n">
        <v>237618</v>
      </c>
      <c r="B19" s="4" t="s">
        <v>43</v>
      </c>
      <c r="C19" s="4"/>
      <c r="D19" s="4"/>
      <c r="E19" s="4"/>
      <c r="F19" s="4" t="n">
        <v>2.42</v>
      </c>
      <c r="G19" s="4" t="s">
        <v>9</v>
      </c>
      <c r="H19" s="4" t="n">
        <v>7</v>
      </c>
      <c r="I19" s="4" t="n">
        <v>0</v>
      </c>
      <c r="J19" s="4" t="s">
        <v>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 t="s">
        <v>44</v>
      </c>
    </row>
    <row r="20" customFormat="false" ht="13.8" hidden="false" customHeight="false" outlineLevel="0" collapsed="false">
      <c r="A20" s="1" t="n">
        <v>199735</v>
      </c>
      <c r="B20" s="4" t="s">
        <v>45</v>
      </c>
      <c r="C20" s="4"/>
      <c r="D20" s="4"/>
      <c r="E20" s="4"/>
      <c r="F20" s="4" t="n">
        <v>11.29</v>
      </c>
      <c r="G20" s="4" t="s">
        <v>9</v>
      </c>
      <c r="H20" s="4" t="n">
        <v>5</v>
      </c>
      <c r="I20" s="4" t="n">
        <v>0</v>
      </c>
      <c r="J20" s="4" t="s">
        <v>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 t="s">
        <v>46</v>
      </c>
    </row>
    <row r="21" customFormat="false" ht="13.8" hidden="false" customHeight="false" outlineLevel="0" collapsed="false">
      <c r="A21" s="1" t="n">
        <v>218975</v>
      </c>
      <c r="B21" s="4" t="s">
        <v>47</v>
      </c>
      <c r="C21" s="4"/>
      <c r="D21" s="4"/>
      <c r="E21" s="4"/>
      <c r="F21" s="4" t="n">
        <v>22.58</v>
      </c>
      <c r="G21" s="4" t="s">
        <v>9</v>
      </c>
      <c r="H21" s="4" t="n">
        <v>7</v>
      </c>
      <c r="I21" s="4" t="n">
        <v>8.79</v>
      </c>
      <c r="J21" s="4" t="s">
        <v>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 t="s">
        <v>48</v>
      </c>
    </row>
    <row r="22" customFormat="false" ht="13.8" hidden="false" customHeight="false" outlineLevel="0" collapsed="false">
      <c r="A22" s="1" t="n">
        <v>238414</v>
      </c>
      <c r="B22" s="4" t="s">
        <v>49</v>
      </c>
      <c r="C22" s="4"/>
      <c r="D22" s="4"/>
      <c r="E22" s="4"/>
      <c r="F22" s="4" t="n">
        <v>16.64</v>
      </c>
      <c r="G22" s="4" t="s">
        <v>9</v>
      </c>
      <c r="H22" s="4" t="n">
        <v>7</v>
      </c>
      <c r="I22" s="4" t="n">
        <v>40.66</v>
      </c>
      <c r="J22" s="4" t="s">
        <v>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 t="s">
        <v>50</v>
      </c>
    </row>
    <row r="23" customFormat="false" ht="13.8" hidden="false" customHeight="false" outlineLevel="0" collapsed="false">
      <c r="A23" s="1" t="n">
        <v>219613</v>
      </c>
      <c r="B23" s="4" t="s">
        <v>51</v>
      </c>
      <c r="C23" s="4"/>
      <c r="D23" s="4"/>
      <c r="E23" s="4"/>
      <c r="F23" s="4" t="n">
        <v>6.45</v>
      </c>
      <c r="G23" s="4" t="s">
        <v>9</v>
      </c>
      <c r="H23" s="4" t="n">
        <v>5</v>
      </c>
      <c r="I23" s="4" t="n"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 t="s">
        <v>52</v>
      </c>
    </row>
    <row r="24" customFormat="false" ht="13.8" hidden="false" customHeight="false" outlineLevel="0" collapsed="false">
      <c r="A24" s="1" t="n">
        <v>219907</v>
      </c>
      <c r="B24" s="4" t="s">
        <v>53</v>
      </c>
      <c r="C24" s="4"/>
      <c r="D24" s="4"/>
      <c r="E24" s="4"/>
      <c r="F24" s="4" t="n">
        <v>2.42</v>
      </c>
      <c r="G24" s="4" t="s">
        <v>9</v>
      </c>
      <c r="H24" s="4" t="n">
        <v>10</v>
      </c>
      <c r="I24" s="4" t="n">
        <v>0</v>
      </c>
      <c r="J24" s="4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 t="s">
        <v>54</v>
      </c>
    </row>
    <row r="25" customFormat="false" ht="13.8" hidden="false" customHeight="false" outlineLevel="0" collapsed="false">
      <c r="A25" s="1" t="n">
        <v>239052</v>
      </c>
      <c r="B25" s="4" t="s">
        <v>55</v>
      </c>
      <c r="C25" s="4"/>
      <c r="D25" s="4"/>
      <c r="E25" s="4"/>
      <c r="F25" s="4" t="n">
        <v>11.29</v>
      </c>
      <c r="G25" s="4" t="s">
        <v>9</v>
      </c>
      <c r="H25" s="4" t="n">
        <v>7</v>
      </c>
      <c r="I25" s="4" t="n">
        <v>0</v>
      </c>
      <c r="J25" s="4" t="s">
        <v>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 t="s">
        <v>56</v>
      </c>
    </row>
    <row r="26" customFormat="false" ht="13.8" hidden="false" customHeight="false" outlineLevel="0" collapsed="false">
      <c r="A26" s="1" t="n">
        <v>220194</v>
      </c>
      <c r="B26" s="4" t="s">
        <v>57</v>
      </c>
      <c r="C26" s="4"/>
      <c r="D26" s="4"/>
      <c r="E26" s="4"/>
      <c r="F26" s="4" t="n">
        <v>0.81</v>
      </c>
      <c r="G26" s="4" t="s">
        <v>9</v>
      </c>
      <c r="H26" s="4" t="n">
        <v>7</v>
      </c>
      <c r="I26" s="4" t="n">
        <v>1.1</v>
      </c>
      <c r="J26" s="4" t="s">
        <v>9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 t="s">
        <v>58</v>
      </c>
    </row>
    <row r="27" customFormat="false" ht="13.8" hidden="false" customHeight="false" outlineLevel="0" collapsed="false">
      <c r="A27" s="1" t="n">
        <v>201326</v>
      </c>
      <c r="B27" s="4" t="s">
        <v>59</v>
      </c>
      <c r="C27" s="4"/>
      <c r="D27" s="4"/>
      <c r="E27" s="4"/>
      <c r="F27" s="4" t="n">
        <v>75.81</v>
      </c>
      <c r="G27" s="4" t="s">
        <v>9</v>
      </c>
      <c r="H27" s="4" t="n">
        <v>5</v>
      </c>
      <c r="I27" s="4" t="n">
        <v>0</v>
      </c>
      <c r="J27" s="4" t="s">
        <v>9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 t="s">
        <v>60</v>
      </c>
    </row>
    <row r="28" customFormat="false" ht="13.8" hidden="false" customHeight="false" outlineLevel="0" collapsed="false">
      <c r="A28" s="1" t="n">
        <v>156242</v>
      </c>
      <c r="B28" s="4" t="s">
        <v>61</v>
      </c>
      <c r="C28" s="4"/>
      <c r="D28" s="4"/>
      <c r="E28" s="4"/>
      <c r="F28" s="4"/>
      <c r="G28" s="4"/>
      <c r="H28" s="4" t="n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 t="s">
        <v>62</v>
      </c>
    </row>
    <row r="29" customFormat="false" ht="13.8" hidden="false" customHeight="false" outlineLevel="0" collapsed="false">
      <c r="A29" s="1" t="n">
        <v>240317</v>
      </c>
      <c r="B29" s="4" t="s">
        <v>63</v>
      </c>
      <c r="C29" s="4"/>
      <c r="D29" s="4"/>
      <c r="E29" s="4"/>
      <c r="F29" s="4"/>
      <c r="G29" s="4" t="s">
        <v>9</v>
      </c>
      <c r="H29" s="4" t="n">
        <v>3</v>
      </c>
      <c r="I29" s="4" t="n">
        <v>30.77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 t="s">
        <v>64</v>
      </c>
    </row>
    <row r="30" customFormat="false" ht="13.8" hidden="false" customHeight="false" outlineLevel="0" collapsed="false">
      <c r="A30" s="1" t="n">
        <v>240409</v>
      </c>
      <c r="B30" s="4" t="s">
        <v>65</v>
      </c>
      <c r="C30" s="4"/>
      <c r="D30" s="4"/>
      <c r="E30" s="4"/>
      <c r="F30" s="4" t="n">
        <v>5.65</v>
      </c>
      <c r="G30" s="4" t="s">
        <v>9</v>
      </c>
      <c r="H30" s="4" t="n">
        <v>7</v>
      </c>
      <c r="I30" s="4" t="n">
        <v>0</v>
      </c>
      <c r="J30" s="4" t="s">
        <v>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 t="s">
        <v>66</v>
      </c>
    </row>
    <row r="31" customFormat="false" ht="13.8" hidden="false" customHeight="false" outlineLevel="0" collapsed="false">
      <c r="A31" s="1" t="n">
        <v>221515</v>
      </c>
      <c r="B31" s="4" t="s">
        <v>67</v>
      </c>
      <c r="C31" s="4"/>
      <c r="D31" s="4"/>
      <c r="E31" s="4"/>
      <c r="F31" s="4" t="n">
        <v>0.81</v>
      </c>
      <c r="G31" s="4" t="s">
        <v>9</v>
      </c>
      <c r="H31" s="4" t="n">
        <v>5</v>
      </c>
      <c r="I31" s="4" t="n">
        <v>1.1</v>
      </c>
      <c r="J31" s="4" t="s">
        <v>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 t="s">
        <v>68</v>
      </c>
    </row>
    <row r="32" customFormat="false" ht="13.8" hidden="false" customHeight="false" outlineLevel="0" collapsed="false">
      <c r="A32" s="1" t="n">
        <v>255293</v>
      </c>
      <c r="B32" s="4" t="s">
        <v>69</v>
      </c>
      <c r="C32" s="4"/>
      <c r="D32" s="4"/>
      <c r="E32" s="4"/>
      <c r="F32" s="4"/>
      <c r="G32" s="4"/>
      <c r="H32" s="4" t="n">
        <v>3</v>
      </c>
      <c r="I32" s="4"/>
      <c r="J32" s="4" t="s">
        <v>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 t="s">
        <v>70</v>
      </c>
    </row>
    <row r="33" customFormat="false" ht="13.8" hidden="false" customHeight="false" outlineLevel="0" collapsed="false">
      <c r="A33" s="1" t="n">
        <v>241430</v>
      </c>
      <c r="B33" s="4" t="s">
        <v>71</v>
      </c>
      <c r="C33" s="4"/>
      <c r="D33" s="4"/>
      <c r="E33" s="4"/>
      <c r="F33" s="4" t="n">
        <v>0</v>
      </c>
      <c r="G33" s="4" t="s">
        <v>9</v>
      </c>
      <c r="H33" s="4" t="n">
        <v>5</v>
      </c>
      <c r="I33" s="4" t="n">
        <v>74.73</v>
      </c>
      <c r="J33" s="4" t="s">
        <v>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 t="s">
        <v>72</v>
      </c>
    </row>
    <row r="34" customFormat="false" ht="13.8" hidden="false" customHeight="false" outlineLevel="0" collapsed="false">
      <c r="A34" s="1" t="n">
        <v>222315</v>
      </c>
      <c r="B34" s="4" t="s">
        <v>73</v>
      </c>
      <c r="C34" s="4"/>
      <c r="D34" s="4"/>
      <c r="E34" s="4"/>
      <c r="F34" s="4" t="n">
        <v>0.81</v>
      </c>
      <c r="G34" s="4" t="s">
        <v>9</v>
      </c>
      <c r="H34" s="4" t="n">
        <v>5</v>
      </c>
      <c r="I34" s="4" t="n">
        <v>0</v>
      </c>
      <c r="J34" s="4" t="s">
        <v>9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 t="s">
        <v>74</v>
      </c>
    </row>
    <row r="35" customFormat="false" ht="13.8" hidden="false" customHeight="false" outlineLevel="0" collapsed="false">
      <c r="A35" s="1" t="n">
        <v>184528</v>
      </c>
      <c r="B35" s="4" t="s">
        <v>75</v>
      </c>
      <c r="C35" s="4"/>
      <c r="D35" s="4"/>
      <c r="E35" s="4"/>
      <c r="F35" s="4" t="n">
        <v>0</v>
      </c>
      <c r="G35" s="4" t="s">
        <v>9</v>
      </c>
      <c r="H35" s="4" t="n">
        <v>5</v>
      </c>
      <c r="I35" s="4" t="n">
        <v>71.43</v>
      </c>
      <c r="J35" s="4" t="s">
        <v>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 t="s">
        <v>76</v>
      </c>
    </row>
    <row r="36" customFormat="false" ht="13.8" hidden="false" customHeight="false" outlineLevel="0" collapsed="false">
      <c r="A36" s="1" t="n">
        <v>222615</v>
      </c>
      <c r="B36" s="4" t="s">
        <v>77</v>
      </c>
      <c r="C36" s="4"/>
      <c r="D36" s="4"/>
      <c r="E36" s="4"/>
      <c r="F36" s="4" t="n">
        <v>0</v>
      </c>
      <c r="G36" s="4" t="s">
        <v>9</v>
      </c>
      <c r="H36" s="4" t="n">
        <v>7</v>
      </c>
      <c r="I36" s="4" t="n">
        <v>0</v>
      </c>
      <c r="J36" s="4" t="s">
        <v>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 t="s">
        <v>78</v>
      </c>
    </row>
    <row r="37" customFormat="false" ht="13.8" hidden="false" customHeight="false" outlineLevel="0" collapsed="false">
      <c r="A37" s="1" t="n">
        <v>186966</v>
      </c>
      <c r="B37" s="4" t="s">
        <v>79</v>
      </c>
      <c r="C37" s="4"/>
      <c r="D37" s="4"/>
      <c r="E37" s="4"/>
      <c r="F37" s="4"/>
      <c r="G37" s="4"/>
      <c r="H37" s="4" t="n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 t="s">
        <v>80</v>
      </c>
    </row>
    <row r="38" customFormat="false" ht="13.8" hidden="false" customHeight="false" outlineLevel="0" collapsed="false">
      <c r="A38" s="1" t="n">
        <v>244321</v>
      </c>
      <c r="B38" s="4" t="s">
        <v>81</v>
      </c>
      <c r="C38" s="4"/>
      <c r="D38" s="4"/>
      <c r="E38" s="4"/>
      <c r="F38" s="4" t="n">
        <v>3.23</v>
      </c>
      <c r="G38" s="4" t="s">
        <v>9</v>
      </c>
      <c r="H38" s="4" t="n">
        <v>5</v>
      </c>
      <c r="I38" s="4" t="n">
        <v>0</v>
      </c>
      <c r="J38" s="4" t="s">
        <v>9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 t="s">
        <v>82</v>
      </c>
    </row>
    <row r="39" customFormat="false" ht="13.8" hidden="false" customHeight="false" outlineLevel="0" collapsed="false">
      <c r="A39" s="1" t="n">
        <v>244379</v>
      </c>
      <c r="B39" s="4" t="s">
        <v>83</v>
      </c>
      <c r="C39" s="4"/>
      <c r="D39" s="4"/>
      <c r="E39" s="4"/>
      <c r="F39" s="4" t="n">
        <v>1.61</v>
      </c>
      <c r="G39" s="4" t="s">
        <v>9</v>
      </c>
      <c r="H39" s="4" t="n">
        <v>5</v>
      </c>
      <c r="I39" s="4" t="n">
        <v>0</v>
      </c>
      <c r="J39" s="4" t="s">
        <v>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 t="s">
        <v>84</v>
      </c>
    </row>
    <row r="40" customFormat="false" ht="13.8" hidden="false" customHeight="false" outlineLevel="0" collapsed="false">
      <c r="A40" s="1" t="n">
        <v>187323</v>
      </c>
      <c r="B40" s="4" t="s">
        <v>85</v>
      </c>
      <c r="C40" s="4"/>
      <c r="D40" s="4"/>
      <c r="E40" s="4"/>
      <c r="F40" s="4" t="n">
        <v>0</v>
      </c>
      <c r="G40" s="4"/>
      <c r="H40" s="4" t="n">
        <v>10</v>
      </c>
      <c r="I40" s="4" t="n">
        <v>0</v>
      </c>
      <c r="J40" s="4" t="s">
        <v>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 t="s">
        <v>86</v>
      </c>
    </row>
    <row r="41" customFormat="false" ht="13.8" hidden="false" customHeight="false" outlineLevel="0" collapsed="false">
      <c r="A41" s="1" t="n">
        <v>206194</v>
      </c>
      <c r="B41" s="4" t="s">
        <v>87</v>
      </c>
      <c r="C41" s="4"/>
      <c r="D41" s="4"/>
      <c r="E41" s="4"/>
      <c r="F41" s="4" t="n">
        <v>46.77</v>
      </c>
      <c r="G41" s="4" t="s">
        <v>9</v>
      </c>
      <c r="H41" s="4" t="n">
        <v>5</v>
      </c>
      <c r="I41" s="4" t="n">
        <v>1.1</v>
      </c>
      <c r="J41" s="4" t="s">
        <v>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 t="s">
        <v>88</v>
      </c>
    </row>
    <row r="42" customFormat="false" ht="13.8" hidden="false" customHeight="false" outlineLevel="0" collapsed="false">
      <c r="A42" s="1" t="n">
        <v>245212</v>
      </c>
      <c r="B42" s="4" t="s">
        <v>89</v>
      </c>
      <c r="C42" s="4"/>
      <c r="D42" s="4"/>
      <c r="E42" s="4"/>
      <c r="F42" s="4"/>
      <c r="G42" s="4" t="s">
        <v>9</v>
      </c>
      <c r="H42" s="4" t="n">
        <v>10</v>
      </c>
      <c r="I42" s="4"/>
      <c r="J42" s="4" t="s">
        <v>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 t="s">
        <v>90</v>
      </c>
    </row>
    <row r="43" customFormat="false" ht="13.8" hidden="false" customHeight="false" outlineLevel="0" collapsed="false">
      <c r="A43" s="1" t="n">
        <v>206883</v>
      </c>
      <c r="B43" s="4" t="s">
        <v>91</v>
      </c>
      <c r="C43" s="4"/>
      <c r="D43" s="4"/>
      <c r="E43" s="4"/>
      <c r="F43" s="4" t="n">
        <v>16.94</v>
      </c>
      <c r="G43" s="4" t="s">
        <v>9</v>
      </c>
      <c r="H43" s="4" t="n">
        <v>0</v>
      </c>
      <c r="I43" s="4" t="n">
        <v>0</v>
      </c>
      <c r="J43" s="4" t="s">
        <v>9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 t="s">
        <v>92</v>
      </c>
    </row>
    <row r="44" customFormat="false" ht="13.8" hidden="false" customHeight="false" outlineLevel="0" collapsed="false">
      <c r="A44" s="1" t="n">
        <v>245459</v>
      </c>
      <c r="B44" s="4" t="s">
        <v>93</v>
      </c>
      <c r="C44" s="4"/>
      <c r="D44" s="4"/>
      <c r="E44" s="4"/>
      <c r="F44" s="4" t="n">
        <v>4.84</v>
      </c>
      <c r="G44" s="4" t="s">
        <v>9</v>
      </c>
      <c r="H44" s="4" t="n">
        <v>7</v>
      </c>
      <c r="I44" s="4" t="n">
        <v>1.1</v>
      </c>
      <c r="J44" s="4" t="s">
        <v>9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 t="s">
        <v>94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3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G3" activeCellId="0" sqref="G3"/>
    </sheetView>
  </sheetViews>
  <sheetFormatPr defaultColWidth="8.55078125" defaultRowHeight="14.4" zeroHeight="false" outlineLevelRow="0" outlineLevelCol="0"/>
  <cols>
    <col collapsed="false" customWidth="true" hidden="false" outlineLevel="0" max="2" min="2" style="0" width="34"/>
    <col collapsed="false" customWidth="true" hidden="false" outlineLevel="0" max="17" min="3" style="0" width="8.78"/>
  </cols>
  <sheetData>
    <row r="2" customFormat="false" ht="14.4" hidden="false" customHeight="false" outlineLevel="0" collapsed="false">
      <c r="A2" s="0" t="s">
        <v>0</v>
      </c>
      <c r="B2" s="0" t="s">
        <v>1</v>
      </c>
      <c r="C2" s="6" t="n">
        <v>44095</v>
      </c>
      <c r="D2" s="6" t="n">
        <v>44102</v>
      </c>
      <c r="E2" s="6" t="n">
        <v>44109</v>
      </c>
      <c r="F2" s="6" t="n">
        <v>44123</v>
      </c>
      <c r="G2" s="6" t="n">
        <v>44130</v>
      </c>
      <c r="H2" s="6" t="n">
        <v>44144</v>
      </c>
      <c r="I2" s="6" t="n">
        <v>44151</v>
      </c>
      <c r="J2" s="6" t="n">
        <v>44158</v>
      </c>
      <c r="K2" s="6" t="n">
        <v>44165</v>
      </c>
      <c r="L2" s="6" t="n">
        <v>44179</v>
      </c>
      <c r="M2" s="6" t="n">
        <v>44186</v>
      </c>
      <c r="N2" s="6" t="n">
        <v>43834</v>
      </c>
      <c r="O2" s="6" t="n">
        <v>43841</v>
      </c>
      <c r="P2" s="6" t="n">
        <v>43848</v>
      </c>
      <c r="Q2" s="6" t="n">
        <v>43855</v>
      </c>
      <c r="R2" s="0" t="s">
        <v>95</v>
      </c>
    </row>
    <row r="3" customFormat="false" ht="14.4" hidden="false" customHeight="false" outlineLevel="0" collapsed="false">
      <c r="A3" s="0" t="n">
        <v>191976</v>
      </c>
      <c r="B3" s="0" t="s">
        <v>96</v>
      </c>
      <c r="G3" s="0" t="s">
        <v>97</v>
      </c>
      <c r="R3" s="0" t="s">
        <v>98</v>
      </c>
    </row>
    <row r="4" customFormat="false" ht="14.4" hidden="false" customHeight="false" outlineLevel="0" collapsed="false">
      <c r="A4" s="0" t="n">
        <v>193806</v>
      </c>
      <c r="B4" s="0" t="s">
        <v>99</v>
      </c>
      <c r="F4" s="0" t="s">
        <v>97</v>
      </c>
      <c r="G4" s="0" t="s">
        <v>97</v>
      </c>
      <c r="R4" s="0" t="s">
        <v>100</v>
      </c>
    </row>
    <row r="5" customFormat="false" ht="14.4" hidden="false" customHeight="false" outlineLevel="0" collapsed="false">
      <c r="A5" s="0" t="n">
        <v>231464</v>
      </c>
      <c r="B5" s="0" t="s">
        <v>101</v>
      </c>
      <c r="F5" s="0" t="s">
        <v>97</v>
      </c>
      <c r="G5" s="0" t="s">
        <v>97</v>
      </c>
      <c r="R5" s="0" t="s">
        <v>102</v>
      </c>
    </row>
    <row r="6" customFormat="false" ht="14.4" hidden="false" customHeight="false" outlineLevel="0" collapsed="false">
      <c r="A6" s="0" t="n">
        <v>213400</v>
      </c>
      <c r="B6" s="0" t="s">
        <v>103</v>
      </c>
      <c r="F6" s="0" t="s">
        <v>97</v>
      </c>
      <c r="R6" s="0" t="s">
        <v>104</v>
      </c>
    </row>
    <row r="7" customFormat="false" ht="14.4" hidden="false" customHeight="false" outlineLevel="0" collapsed="false">
      <c r="A7" s="0" t="n">
        <v>214452</v>
      </c>
      <c r="B7" s="0" t="s">
        <v>105</v>
      </c>
      <c r="F7" s="0" t="s">
        <v>97</v>
      </c>
      <c r="G7" s="0" t="s">
        <v>97</v>
      </c>
      <c r="R7" s="0" t="s">
        <v>106</v>
      </c>
    </row>
    <row r="8" customFormat="false" ht="14.4" hidden="false" customHeight="false" outlineLevel="0" collapsed="false">
      <c r="A8" s="0" t="n">
        <v>216107</v>
      </c>
      <c r="B8" s="0" t="s">
        <v>107</v>
      </c>
      <c r="G8" s="0" t="s">
        <v>108</v>
      </c>
      <c r="R8" s="0" t="s">
        <v>109</v>
      </c>
    </row>
    <row r="9" customFormat="false" ht="14.4" hidden="false" customHeight="false" outlineLevel="0" collapsed="false">
      <c r="A9" s="0" t="n">
        <v>172328</v>
      </c>
      <c r="B9" s="0" t="s">
        <v>110</v>
      </c>
      <c r="F9" s="0" t="s">
        <v>97</v>
      </c>
      <c r="G9" s="0" t="s">
        <v>97</v>
      </c>
      <c r="R9" s="0" t="s">
        <v>111</v>
      </c>
    </row>
    <row r="10" customFormat="false" ht="14.4" hidden="false" customHeight="false" outlineLevel="0" collapsed="false">
      <c r="A10" s="0" t="n">
        <v>172786</v>
      </c>
      <c r="B10" s="0" t="s">
        <v>112</v>
      </c>
      <c r="F10" s="0" t="s">
        <v>97</v>
      </c>
      <c r="G10" s="0" t="s">
        <v>97</v>
      </c>
      <c r="R10" s="0" t="s">
        <v>113</v>
      </c>
    </row>
    <row r="11" customFormat="false" ht="14.4" hidden="false" customHeight="false" outlineLevel="0" collapsed="false">
      <c r="A11" s="0" t="n">
        <v>237857</v>
      </c>
      <c r="B11" s="0" t="s">
        <v>114</v>
      </c>
      <c r="F11" s="0" t="s">
        <v>97</v>
      </c>
      <c r="G11" s="0" t="s">
        <v>97</v>
      </c>
      <c r="R11" s="0" t="s">
        <v>115</v>
      </c>
    </row>
    <row r="12" customFormat="false" ht="14.4" hidden="false" customHeight="false" outlineLevel="0" collapsed="false">
      <c r="A12" s="0" t="n">
        <v>237902</v>
      </c>
      <c r="B12" s="0" t="s">
        <v>116</v>
      </c>
      <c r="F12" s="0" t="s">
        <v>97</v>
      </c>
      <c r="G12" s="0" t="s">
        <v>97</v>
      </c>
      <c r="R12" s="0" t="s">
        <v>117</v>
      </c>
    </row>
    <row r="13" customFormat="false" ht="14.4" hidden="false" customHeight="false" outlineLevel="0" collapsed="false">
      <c r="A13" s="0" t="n">
        <v>200301</v>
      </c>
      <c r="B13" s="0" t="s">
        <v>118</v>
      </c>
      <c r="F13" s="0" t="s">
        <v>97</v>
      </c>
      <c r="G13" s="0" t="s">
        <v>97</v>
      </c>
      <c r="R13" s="0" t="s">
        <v>119</v>
      </c>
    </row>
    <row r="14" customFormat="false" ht="14.4" hidden="false" customHeight="false" outlineLevel="0" collapsed="false">
      <c r="A14" s="0" t="n">
        <v>200484</v>
      </c>
      <c r="B14" s="0" t="s">
        <v>120</v>
      </c>
      <c r="F14" s="0" t="s">
        <v>97</v>
      </c>
      <c r="G14" s="0" t="s">
        <v>97</v>
      </c>
      <c r="R14" s="0" t="s">
        <v>121</v>
      </c>
    </row>
    <row r="15" customFormat="false" ht="14.4" hidden="false" customHeight="false" outlineLevel="0" collapsed="false">
      <c r="A15" s="0" t="n">
        <v>238955</v>
      </c>
      <c r="B15" s="0" t="s">
        <v>122</v>
      </c>
      <c r="G15" s="0" t="s">
        <v>97</v>
      </c>
      <c r="R15" s="0" t="s">
        <v>123</v>
      </c>
    </row>
    <row r="16" customFormat="false" ht="14.4" hidden="false" customHeight="false" outlineLevel="0" collapsed="false">
      <c r="A16" s="0" t="n">
        <v>239380</v>
      </c>
      <c r="B16" s="0" t="s">
        <v>124</v>
      </c>
      <c r="G16" s="0" t="s">
        <v>97</v>
      </c>
      <c r="R16" s="0" t="s">
        <v>125</v>
      </c>
    </row>
    <row r="17" customFormat="false" ht="14.4" hidden="false" customHeight="false" outlineLevel="0" collapsed="false">
      <c r="A17" s="0" t="n">
        <v>239717</v>
      </c>
      <c r="B17" s="0" t="s">
        <v>126</v>
      </c>
      <c r="F17" s="0" t="s">
        <v>97</v>
      </c>
      <c r="G17" s="0" t="s">
        <v>97</v>
      </c>
      <c r="R17" s="0" t="s">
        <v>127</v>
      </c>
    </row>
    <row r="18" customFormat="false" ht="14.4" hidden="false" customHeight="false" outlineLevel="0" collapsed="false">
      <c r="A18" s="0" t="n">
        <v>172657</v>
      </c>
      <c r="B18" s="0" t="s">
        <v>128</v>
      </c>
      <c r="R18" s="0" t="s">
        <v>129</v>
      </c>
    </row>
    <row r="19" customFormat="false" ht="14.4" hidden="false" customHeight="false" outlineLevel="0" collapsed="false">
      <c r="A19" s="0" t="n">
        <v>239887</v>
      </c>
      <c r="B19" s="0" t="s">
        <v>130</v>
      </c>
      <c r="R19" s="0" t="s">
        <v>131</v>
      </c>
    </row>
    <row r="20" customFormat="false" ht="14.4" hidden="false" customHeight="false" outlineLevel="0" collapsed="false">
      <c r="A20" s="0" t="n">
        <v>239960</v>
      </c>
      <c r="B20" s="0" t="s">
        <v>132</v>
      </c>
      <c r="F20" s="0" t="s">
        <v>97</v>
      </c>
      <c r="R20" s="0" t="s">
        <v>133</v>
      </c>
    </row>
    <row r="21" customFormat="false" ht="14.4" hidden="false" customHeight="false" outlineLevel="0" collapsed="false">
      <c r="A21" s="0" t="n">
        <v>220904</v>
      </c>
      <c r="B21" s="0" t="s">
        <v>134</v>
      </c>
      <c r="G21" s="0" t="s">
        <v>97</v>
      </c>
      <c r="R21" s="0" t="s">
        <v>135</v>
      </c>
    </row>
    <row r="22" customFormat="false" ht="14.4" hidden="false" customHeight="false" outlineLevel="0" collapsed="false">
      <c r="A22" s="0" t="n">
        <v>240758</v>
      </c>
      <c r="B22" s="0" t="s">
        <v>136</v>
      </c>
      <c r="G22" s="0" t="s">
        <v>97</v>
      </c>
      <c r="R22" s="0" t="s">
        <v>137</v>
      </c>
    </row>
    <row r="23" customFormat="false" ht="14.4" hidden="false" customHeight="false" outlineLevel="0" collapsed="false">
      <c r="A23" s="0" t="n">
        <v>203262</v>
      </c>
      <c r="B23" s="0" t="s">
        <v>138</v>
      </c>
      <c r="F23" s="0" t="s">
        <v>97</v>
      </c>
      <c r="G23" s="0" t="s">
        <v>97</v>
      </c>
      <c r="R23" s="0" t="s">
        <v>139</v>
      </c>
    </row>
    <row r="24" customFormat="false" ht="14.4" hidden="false" customHeight="false" outlineLevel="0" collapsed="false">
      <c r="A24" s="0" t="n">
        <v>241973</v>
      </c>
      <c r="B24" s="0" t="s">
        <v>140</v>
      </c>
      <c r="F24" s="0" t="s">
        <v>97</v>
      </c>
      <c r="G24" s="0" t="s">
        <v>97</v>
      </c>
      <c r="R24" s="0" t="s">
        <v>141</v>
      </c>
    </row>
    <row r="25" customFormat="false" ht="14.4" hidden="false" customHeight="false" outlineLevel="0" collapsed="false">
      <c r="A25" s="0" t="n">
        <v>118278</v>
      </c>
      <c r="B25" s="0" t="s">
        <v>142</v>
      </c>
      <c r="F25" s="0" t="s">
        <v>97</v>
      </c>
      <c r="G25" s="0" t="s">
        <v>97</v>
      </c>
      <c r="R25" s="0" t="s">
        <v>143</v>
      </c>
    </row>
    <row r="26" customFormat="false" ht="14.4" hidden="false" customHeight="false" outlineLevel="0" collapsed="false">
      <c r="A26" s="0" t="n">
        <v>223107</v>
      </c>
      <c r="B26" s="0" t="s">
        <v>144</v>
      </c>
      <c r="F26" s="0" t="s">
        <v>97</v>
      </c>
      <c r="G26" s="0" t="s">
        <v>97</v>
      </c>
      <c r="R26" s="0" t="s">
        <v>145</v>
      </c>
    </row>
    <row r="27" customFormat="false" ht="14.4" hidden="false" customHeight="false" outlineLevel="0" collapsed="false">
      <c r="A27" s="0" t="n">
        <v>223255</v>
      </c>
      <c r="B27" s="0" t="s">
        <v>146</v>
      </c>
      <c r="R27" s="0" t="s">
        <v>147</v>
      </c>
    </row>
    <row r="28" customFormat="false" ht="14.4" hidden="false" customHeight="false" outlineLevel="0" collapsed="false">
      <c r="A28" s="0" t="n">
        <v>243173</v>
      </c>
      <c r="B28" s="0" t="s">
        <v>148</v>
      </c>
      <c r="R28" s="0" t="s">
        <v>149</v>
      </c>
    </row>
    <row r="29" customFormat="false" ht="14.4" hidden="false" customHeight="false" outlineLevel="0" collapsed="false">
      <c r="A29" s="0" t="n">
        <v>243274</v>
      </c>
      <c r="B29" s="0" t="s">
        <v>150</v>
      </c>
      <c r="F29" s="0" t="s">
        <v>97</v>
      </c>
      <c r="G29" s="0" t="s">
        <v>97</v>
      </c>
      <c r="R29" s="0" t="s">
        <v>151</v>
      </c>
    </row>
    <row r="30" customFormat="false" ht="14.4" hidden="false" customHeight="false" outlineLevel="0" collapsed="false">
      <c r="A30" s="0" t="n">
        <v>243408</v>
      </c>
      <c r="B30" s="0" t="s">
        <v>152</v>
      </c>
      <c r="F30" s="0" t="s">
        <v>97</v>
      </c>
      <c r="G30" s="0" t="s">
        <v>97</v>
      </c>
      <c r="R30" s="0" t="s">
        <v>153</v>
      </c>
    </row>
    <row r="31" customFormat="false" ht="14.4" hidden="false" customHeight="false" outlineLevel="0" collapsed="false">
      <c r="A31" s="0" t="n">
        <v>223717</v>
      </c>
      <c r="B31" s="0" t="s">
        <v>154</v>
      </c>
      <c r="F31" s="0" t="s">
        <v>97</v>
      </c>
      <c r="G31" s="0" t="s">
        <v>97</v>
      </c>
      <c r="R31" s="0" t="s">
        <v>155</v>
      </c>
    </row>
    <row r="32" customFormat="false" ht="14.4" hidden="false" customHeight="false" outlineLevel="0" collapsed="false">
      <c r="A32" s="0" t="n">
        <v>255325</v>
      </c>
      <c r="B32" s="0" t="s">
        <v>156</v>
      </c>
      <c r="F32" s="0" t="s">
        <v>97</v>
      </c>
      <c r="G32" s="0" t="s">
        <v>97</v>
      </c>
      <c r="R32" s="0" t="s">
        <v>157</v>
      </c>
    </row>
    <row r="33" customFormat="false" ht="14.4" hidden="false" customHeight="false" outlineLevel="0" collapsed="false">
      <c r="A33" s="0" t="n">
        <v>223916</v>
      </c>
      <c r="B33" s="0" t="s">
        <v>158</v>
      </c>
      <c r="F33" s="0" t="s">
        <v>97</v>
      </c>
      <c r="R33" s="0" t="s">
        <v>159</v>
      </c>
    </row>
    <row r="34" customFormat="false" ht="14.4" hidden="false" customHeight="false" outlineLevel="0" collapsed="false">
      <c r="A34" s="0" t="n">
        <v>224567</v>
      </c>
      <c r="B34" s="0" t="s">
        <v>160</v>
      </c>
      <c r="F34" s="0" t="s">
        <v>97</v>
      </c>
      <c r="G34" s="0" t="s">
        <v>97</v>
      </c>
      <c r="R34" s="0" t="s">
        <v>161</v>
      </c>
    </row>
    <row r="35" customFormat="false" ht="14.4" hidden="false" customHeight="false" outlineLevel="0" collapsed="false">
      <c r="A35" s="0" t="n">
        <v>206013</v>
      </c>
      <c r="B35" s="0" t="s">
        <v>162</v>
      </c>
      <c r="F35" s="0" t="s">
        <v>97</v>
      </c>
      <c r="G35" s="0" t="s">
        <v>97</v>
      </c>
      <c r="R35" s="0" t="s">
        <v>163</v>
      </c>
    </row>
    <row r="36" customFormat="false" ht="14.4" hidden="false" customHeight="false" outlineLevel="0" collapsed="false">
      <c r="A36" s="0" t="n">
        <v>225040</v>
      </c>
      <c r="B36" s="0" t="s">
        <v>164</v>
      </c>
      <c r="F36" s="0" t="s">
        <v>97</v>
      </c>
      <c r="R36" s="0" t="s">
        <v>165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" activeCellId="0" sqref="E1"/>
    </sheetView>
  </sheetViews>
  <sheetFormatPr defaultColWidth="8.55078125" defaultRowHeight="13.8" zeroHeight="false" outlineLevelRow="0" outlineLevelCol="0"/>
  <cols>
    <col collapsed="false" customWidth="false" hidden="false" outlineLevel="0" max="1" min="1" style="7" width="8.54"/>
    <col collapsed="false" customWidth="true" hidden="false" outlineLevel="0" max="2" min="2" style="7" width="33.56"/>
    <col collapsed="false" customWidth="false" hidden="false" outlineLevel="0" max="7" min="3" style="7" width="8.54"/>
    <col collapsed="false" customWidth="true" hidden="false" outlineLevel="0" max="8" min="8" style="7" width="12.17"/>
    <col collapsed="false" customWidth="false" hidden="false" outlineLevel="0" max="19" min="9" style="7" width="8.54"/>
    <col collapsed="false" customWidth="true" hidden="false" outlineLevel="0" max="20" min="20" style="7" width="6.54"/>
    <col collapsed="false" customWidth="true" hidden="false" outlineLevel="0" max="21" min="21" style="7" width="25.77"/>
    <col collapsed="false" customWidth="false" hidden="false" outlineLevel="0" max="1021" min="22" style="7" width="8.54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2" t="n">
        <v>44095</v>
      </c>
      <c r="D1" s="2" t="n">
        <v>44102</v>
      </c>
      <c r="E1" s="2" t="n">
        <v>44109</v>
      </c>
      <c r="F1" s="3" t="s">
        <v>166</v>
      </c>
      <c r="G1" s="3" t="s">
        <v>167</v>
      </c>
      <c r="H1" s="3" t="s">
        <v>4</v>
      </c>
      <c r="I1" s="3" t="s">
        <v>168</v>
      </c>
      <c r="J1" s="3" t="s">
        <v>169</v>
      </c>
      <c r="K1" s="2" t="n">
        <v>44144</v>
      </c>
      <c r="L1" s="2" t="n">
        <v>44151</v>
      </c>
      <c r="M1" s="2" t="n">
        <v>44158</v>
      </c>
      <c r="N1" s="2" t="n">
        <v>44165</v>
      </c>
      <c r="O1" s="2" t="n">
        <v>44179</v>
      </c>
      <c r="P1" s="2" t="n">
        <v>44186</v>
      </c>
      <c r="Q1" s="2" t="n">
        <v>43834</v>
      </c>
      <c r="R1" s="2" t="n">
        <v>43841</v>
      </c>
      <c r="S1" s="2" t="n">
        <v>43848</v>
      </c>
      <c r="T1" s="2" t="n">
        <v>43855</v>
      </c>
      <c r="U1" s="1" t="s">
        <v>95</v>
      </c>
    </row>
    <row r="2" customFormat="false" ht="13.8" hidden="false" customHeight="false" outlineLevel="0" collapsed="false">
      <c r="A2" s="1" t="n">
        <v>230645</v>
      </c>
      <c r="B2" s="8" t="s">
        <v>170</v>
      </c>
      <c r="C2" s="8" t="n">
        <v>1</v>
      </c>
      <c r="D2" s="8" t="n">
        <v>111</v>
      </c>
      <c r="E2" s="8" t="n">
        <v>13</v>
      </c>
      <c r="F2" s="8" t="n">
        <f aca="false">20/112</f>
        <v>0.178571428571429</v>
      </c>
      <c r="G2" s="8" t="s">
        <v>9</v>
      </c>
      <c r="H2" s="8" t="n">
        <v>5</v>
      </c>
      <c r="I2" s="9"/>
      <c r="J2" s="10" t="s">
        <v>9</v>
      </c>
      <c r="K2" s="8"/>
      <c r="L2" s="8"/>
      <c r="M2" s="8"/>
      <c r="N2" s="8"/>
      <c r="O2" s="8"/>
      <c r="P2" s="8"/>
      <c r="Q2" s="8"/>
      <c r="R2" s="8"/>
      <c r="S2" s="8"/>
      <c r="T2" s="8"/>
      <c r="U2" s="8" t="s">
        <v>171</v>
      </c>
    </row>
    <row r="3" customFormat="false" ht="13.8" hidden="false" customHeight="false" outlineLevel="0" collapsed="false">
      <c r="A3" s="1" t="n">
        <v>213549</v>
      </c>
      <c r="B3" s="8" t="s">
        <v>172</v>
      </c>
      <c r="C3" s="8" t="n">
        <v>0</v>
      </c>
      <c r="D3" s="8" t="n">
        <v>73</v>
      </c>
      <c r="E3" s="8" t="n">
        <v>106</v>
      </c>
      <c r="F3" s="8"/>
      <c r="G3" s="8" t="s">
        <v>9</v>
      </c>
      <c r="H3" s="8" t="n">
        <v>3</v>
      </c>
      <c r="I3" s="8"/>
      <c r="J3" s="10" t="s">
        <v>9</v>
      </c>
      <c r="K3" s="8"/>
      <c r="L3" s="8"/>
      <c r="M3" s="8"/>
      <c r="N3" s="8"/>
      <c r="O3" s="8"/>
      <c r="P3" s="8"/>
      <c r="Q3" s="8"/>
      <c r="R3" s="8"/>
      <c r="S3" s="8"/>
      <c r="T3" s="8"/>
      <c r="U3" s="8" t="s">
        <v>173</v>
      </c>
    </row>
    <row r="4" customFormat="false" ht="13.8" hidden="false" customHeight="false" outlineLevel="0" collapsed="false">
      <c r="A4" s="1" t="n">
        <v>257748</v>
      </c>
      <c r="B4" s="8" t="s">
        <v>174</v>
      </c>
      <c r="C4" s="8" t="n">
        <v>59</v>
      </c>
      <c r="D4" s="8" t="n">
        <v>10</v>
      </c>
      <c r="E4" s="8" t="n">
        <v>70</v>
      </c>
      <c r="F4" s="8" t="n">
        <f aca="false">8/122</f>
        <v>0.0655737704918033</v>
      </c>
      <c r="G4" s="8" t="s">
        <v>9</v>
      </c>
      <c r="H4" s="8" t="n">
        <v>5</v>
      </c>
      <c r="I4" s="8" t="n">
        <f aca="false">6/113</f>
        <v>0.0530973451327434</v>
      </c>
      <c r="J4" s="10" t="s">
        <v>9</v>
      </c>
      <c r="K4" s="8"/>
      <c r="L4" s="8"/>
      <c r="M4" s="8"/>
      <c r="N4" s="8"/>
      <c r="O4" s="8"/>
      <c r="P4" s="8"/>
      <c r="Q4" s="8"/>
      <c r="R4" s="8"/>
      <c r="S4" s="8"/>
      <c r="T4" s="8"/>
      <c r="U4" s="8" t="s">
        <v>175</v>
      </c>
    </row>
    <row r="5" customFormat="false" ht="13.8" hidden="false" customHeight="false" outlineLevel="0" collapsed="false">
      <c r="A5" s="1" t="n">
        <v>232568</v>
      </c>
      <c r="B5" s="8" t="s">
        <v>176</v>
      </c>
      <c r="C5" s="8" t="n">
        <v>72</v>
      </c>
      <c r="D5" s="8" t="n">
        <v>82</v>
      </c>
      <c r="E5" s="8" t="n">
        <v>0</v>
      </c>
      <c r="F5" s="8"/>
      <c r="G5" s="10" t="s">
        <v>9</v>
      </c>
      <c r="H5" s="8" t="n">
        <v>7</v>
      </c>
      <c r="I5" s="8" t="n">
        <f aca="false">3/113</f>
        <v>0.0265486725663717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177</v>
      </c>
    </row>
    <row r="6" customFormat="false" ht="13.8" hidden="false" customHeight="false" outlineLevel="0" collapsed="false">
      <c r="A6" s="1" t="n">
        <v>233566</v>
      </c>
      <c r="B6" s="8" t="s">
        <v>178</v>
      </c>
      <c r="C6" s="8" t="n">
        <v>1</v>
      </c>
      <c r="D6" s="8"/>
      <c r="E6" s="8" t="n">
        <v>6</v>
      </c>
      <c r="F6" s="8"/>
      <c r="G6" s="8"/>
      <c r="H6" s="8" t="n">
        <v>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179</v>
      </c>
    </row>
    <row r="7" customFormat="false" ht="13.8" hidden="false" customHeight="false" outlineLevel="0" collapsed="false">
      <c r="A7" s="1" t="n">
        <v>215626</v>
      </c>
      <c r="B7" s="8" t="s">
        <v>180</v>
      </c>
      <c r="C7" s="8" t="n">
        <v>26</v>
      </c>
      <c r="D7" s="8"/>
      <c r="E7" s="8" t="n">
        <v>90</v>
      </c>
      <c r="F7" s="8"/>
      <c r="G7" s="8"/>
      <c r="H7" s="8" t="n">
        <v>0</v>
      </c>
      <c r="I7" s="8"/>
      <c r="J7" s="10" t="s">
        <v>9</v>
      </c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181</v>
      </c>
    </row>
    <row r="8" customFormat="false" ht="13.8" hidden="false" customHeight="false" outlineLevel="0" collapsed="false">
      <c r="A8" s="1" t="n">
        <v>91108</v>
      </c>
      <c r="B8" s="8" t="s">
        <v>182</v>
      </c>
      <c r="C8" s="8" t="n">
        <v>1</v>
      </c>
      <c r="D8" s="8" t="n">
        <v>3</v>
      </c>
      <c r="E8" s="8" t="n">
        <v>54</v>
      </c>
      <c r="F8" s="8" t="n">
        <f aca="false">2/122</f>
        <v>0.0163934426229508</v>
      </c>
      <c r="G8" s="10" t="s">
        <v>9</v>
      </c>
      <c r="H8" s="8"/>
      <c r="I8" s="8"/>
      <c r="J8" s="10" t="s">
        <v>9</v>
      </c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183</v>
      </c>
    </row>
    <row r="9" customFormat="false" ht="13.8" hidden="false" customHeight="false" outlineLevel="0" collapsed="false">
      <c r="A9" s="1" t="n">
        <v>234311</v>
      </c>
      <c r="B9" s="8" t="s">
        <v>184</v>
      </c>
      <c r="C9" s="8" t="n">
        <v>12</v>
      </c>
      <c r="D9" s="8" t="n">
        <v>81</v>
      </c>
      <c r="E9" s="8" t="n">
        <v>63</v>
      </c>
      <c r="F9" s="8" t="n">
        <f aca="false">38/122</f>
        <v>0.311475409836066</v>
      </c>
      <c r="G9" s="10" t="s">
        <v>9</v>
      </c>
      <c r="H9" s="8" t="n">
        <v>5</v>
      </c>
      <c r="I9" s="8" t="n">
        <f aca="false">2/113</f>
        <v>0.0176991150442478</v>
      </c>
      <c r="J9" s="10" t="s">
        <v>9</v>
      </c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185</v>
      </c>
    </row>
    <row r="10" customFormat="false" ht="13.8" hidden="false" customHeight="false" outlineLevel="0" collapsed="false">
      <c r="A10" s="1" t="n">
        <v>216397</v>
      </c>
      <c r="B10" s="8" t="s">
        <v>186</v>
      </c>
      <c r="C10" s="8"/>
      <c r="D10" s="8"/>
      <c r="E10" s="8" t="n">
        <v>9</v>
      </c>
      <c r="F10" s="8"/>
      <c r="G10" s="10" t="s">
        <v>9</v>
      </c>
      <c r="H10" s="8" t="n">
        <v>3</v>
      </c>
      <c r="I10" s="8" t="n">
        <f aca="false">1/113</f>
        <v>0.00884955752212389</v>
      </c>
      <c r="J10" s="10" t="s">
        <v>9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187</v>
      </c>
    </row>
    <row r="11" customFormat="false" ht="13.8" hidden="false" customHeight="false" outlineLevel="0" collapsed="false">
      <c r="A11" s="1" t="n">
        <v>197474</v>
      </c>
      <c r="B11" s="8" t="s">
        <v>188</v>
      </c>
      <c r="C11" s="8" t="n">
        <v>2</v>
      </c>
      <c r="D11" s="8" t="n">
        <v>0</v>
      </c>
      <c r="E11" s="8" t="n">
        <v>99</v>
      </c>
      <c r="F11" s="8"/>
      <c r="G11" s="10" t="s">
        <v>9</v>
      </c>
      <c r="H11" s="8" t="n">
        <v>5</v>
      </c>
      <c r="I11" s="8" t="n">
        <f aca="false">5/113</f>
        <v>0.0442477876106195</v>
      </c>
      <c r="J11" s="10" t="s">
        <v>9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189</v>
      </c>
    </row>
    <row r="12" customFormat="false" ht="13.8" hidden="false" customHeight="false" outlineLevel="0" collapsed="false">
      <c r="A12" s="1" t="n">
        <v>234982</v>
      </c>
      <c r="B12" s="8" t="s">
        <v>190</v>
      </c>
      <c r="C12" s="8" t="n">
        <v>14</v>
      </c>
      <c r="D12" s="8" t="n">
        <v>21</v>
      </c>
      <c r="E12" s="8"/>
      <c r="F12" s="8"/>
      <c r="G12" s="10" t="s">
        <v>9</v>
      </c>
      <c r="H12" s="8" t="n">
        <v>0</v>
      </c>
      <c r="I12" s="8" t="n">
        <f aca="false">15/113</f>
        <v>0.132743362831858</v>
      </c>
      <c r="J12" s="8" t="s">
        <v>191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192</v>
      </c>
    </row>
    <row r="13" customFormat="false" ht="13.8" hidden="false" customHeight="false" outlineLevel="0" collapsed="false">
      <c r="A13" s="1" t="n">
        <v>235042</v>
      </c>
      <c r="B13" s="8" t="s">
        <v>193</v>
      </c>
      <c r="C13" s="8" t="n">
        <v>45</v>
      </c>
      <c r="D13" s="8" t="n">
        <v>85</v>
      </c>
      <c r="E13" s="8" t="n">
        <v>91</v>
      </c>
      <c r="F13" s="8"/>
      <c r="G13" s="8"/>
      <c r="H13" s="8" t="n">
        <v>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194</v>
      </c>
    </row>
    <row r="14" customFormat="false" ht="13.8" hidden="false" customHeight="false" outlineLevel="0" collapsed="false">
      <c r="A14" s="1" t="n">
        <v>197724</v>
      </c>
      <c r="B14" s="8" t="s">
        <v>195</v>
      </c>
      <c r="C14" s="8" t="n">
        <v>0</v>
      </c>
      <c r="D14" s="8" t="n">
        <v>106</v>
      </c>
      <c r="E14" s="8" t="n">
        <v>39</v>
      </c>
      <c r="F14" s="8"/>
      <c r="G14" s="10" t="s">
        <v>9</v>
      </c>
      <c r="H14" s="8" t="n">
        <v>5</v>
      </c>
      <c r="I14" s="8" t="n">
        <f aca="false">1/113</f>
        <v>0.00884955752212389</v>
      </c>
      <c r="J14" s="10" t="s">
        <v>9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196</v>
      </c>
    </row>
    <row r="15" customFormat="false" ht="13.8" hidden="false" customHeight="false" outlineLevel="0" collapsed="false">
      <c r="A15" s="1" t="n">
        <v>217350</v>
      </c>
      <c r="B15" s="8" t="s">
        <v>197</v>
      </c>
      <c r="C15" s="8"/>
      <c r="D15" s="8" t="n">
        <v>47</v>
      </c>
      <c r="E15" s="8"/>
      <c r="F15" s="8"/>
      <c r="G15" s="8"/>
      <c r="H15" s="8" t="n">
        <v>3</v>
      </c>
      <c r="I15" s="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 t="s">
        <v>198</v>
      </c>
    </row>
    <row r="16" customFormat="false" ht="13.8" hidden="false" customHeight="false" outlineLevel="0" collapsed="false">
      <c r="A16" s="1" t="n">
        <v>174154</v>
      </c>
      <c r="B16" s="8" t="s">
        <v>199</v>
      </c>
      <c r="C16" s="8" t="n">
        <v>0</v>
      </c>
      <c r="D16" s="8" t="n">
        <v>45</v>
      </c>
      <c r="E16" s="8" t="n">
        <v>3</v>
      </c>
      <c r="F16" s="8"/>
      <c r="G16" s="10" t="s">
        <v>9</v>
      </c>
      <c r="H16" s="8" t="n">
        <v>3</v>
      </c>
      <c r="I16" s="11" t="n">
        <f aca="false">5/113</f>
        <v>0.0442477876106195</v>
      </c>
      <c r="J16" s="10" t="s">
        <v>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200</v>
      </c>
    </row>
    <row r="17" customFormat="false" ht="13.8" hidden="false" customHeight="false" outlineLevel="0" collapsed="false">
      <c r="A17" s="1" t="n">
        <v>237534</v>
      </c>
      <c r="B17" s="8" t="s">
        <v>201</v>
      </c>
      <c r="C17" s="8"/>
      <c r="D17" s="8"/>
      <c r="E17" s="8"/>
      <c r="F17" s="8"/>
      <c r="G17" s="8"/>
      <c r="H17" s="8" t="n">
        <v>3</v>
      </c>
      <c r="I17" s="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202</v>
      </c>
    </row>
    <row r="18" customFormat="false" ht="13.8" hidden="false" customHeight="false" outlineLevel="0" collapsed="false">
      <c r="A18" s="1" t="n">
        <v>237856</v>
      </c>
      <c r="B18" s="8" t="s">
        <v>203</v>
      </c>
      <c r="C18" s="8" t="n">
        <f aca="false">14+81</f>
        <v>95</v>
      </c>
      <c r="D18" s="8" t="n">
        <v>43</v>
      </c>
      <c r="E18" s="8" t="n">
        <v>0</v>
      </c>
      <c r="F18" s="8" t="n">
        <f aca="false">2/122</f>
        <v>0.0163934426229508</v>
      </c>
      <c r="G18" s="10" t="s">
        <v>9</v>
      </c>
      <c r="H18" s="8" t="n">
        <v>5</v>
      </c>
      <c r="I18" s="8"/>
      <c r="J18" s="10" t="s">
        <v>9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204</v>
      </c>
    </row>
    <row r="19" customFormat="false" ht="13.8" hidden="false" customHeight="false" outlineLevel="0" collapsed="false">
      <c r="A19" s="1" t="n">
        <v>199967</v>
      </c>
      <c r="B19" s="8" t="s">
        <v>205</v>
      </c>
      <c r="C19" s="8" t="n">
        <v>68</v>
      </c>
      <c r="D19" s="8" t="n">
        <v>16</v>
      </c>
      <c r="E19" s="8" t="n">
        <v>92</v>
      </c>
      <c r="F19" s="0"/>
      <c r="G19" s="10" t="s">
        <v>9</v>
      </c>
      <c r="H19" s="8" t="n">
        <v>7</v>
      </c>
      <c r="I19" s="11" t="n">
        <f aca="false">4/113</f>
        <v>0.0353982300884956</v>
      </c>
      <c r="J19" s="10" t="s">
        <v>9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206</v>
      </c>
    </row>
    <row r="20" customFormat="false" ht="13.8" hidden="false" customHeight="false" outlineLevel="0" collapsed="false">
      <c r="A20" s="1" t="n">
        <v>103034</v>
      </c>
      <c r="B20" s="8" t="s">
        <v>207</v>
      </c>
      <c r="C20" s="8" t="n">
        <v>39</v>
      </c>
      <c r="D20" s="8" t="n">
        <v>115</v>
      </c>
      <c r="E20" s="8" t="n">
        <v>97</v>
      </c>
      <c r="F20" s="8"/>
      <c r="G20" s="10" t="s">
        <v>9</v>
      </c>
      <c r="H20" s="8" t="n">
        <v>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208</v>
      </c>
    </row>
    <row r="21" customFormat="false" ht="13.8" hidden="false" customHeight="false" outlineLevel="0" collapsed="false">
      <c r="A21" s="1" t="n">
        <v>172577</v>
      </c>
      <c r="B21" s="8" t="s">
        <v>209</v>
      </c>
      <c r="C21" s="8" t="n">
        <v>4</v>
      </c>
      <c r="D21" s="8" t="n">
        <v>8</v>
      </c>
      <c r="E21" s="8" t="n">
        <v>1</v>
      </c>
      <c r="F21" s="8" t="n">
        <f aca="false">3/122</f>
        <v>0.0245901639344262</v>
      </c>
      <c r="G21" s="10" t="s">
        <v>9</v>
      </c>
      <c r="H21" s="8" t="n">
        <v>5</v>
      </c>
      <c r="I21" s="8" t="n">
        <f aca="false">6/113</f>
        <v>0.0530973451327434</v>
      </c>
      <c r="J21" s="10" t="s">
        <v>9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210</v>
      </c>
    </row>
    <row r="22" customFormat="false" ht="13.8" hidden="false" customHeight="false" outlineLevel="0" collapsed="false">
      <c r="A22" s="1" t="n">
        <v>159866</v>
      </c>
      <c r="B22" s="8" t="s">
        <v>211</v>
      </c>
      <c r="C22" s="8" t="n">
        <v>11</v>
      </c>
      <c r="D22" s="8"/>
      <c r="E22" s="8" t="n">
        <v>3</v>
      </c>
      <c r="F22" s="8" t="n">
        <f aca="false">1/122</f>
        <v>0.00819672131147541</v>
      </c>
      <c r="G22" s="10" t="s">
        <v>9</v>
      </c>
      <c r="H22" s="8" t="n">
        <v>5</v>
      </c>
      <c r="I22" s="8"/>
      <c r="J22" s="10" t="s">
        <v>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 t="s">
        <v>212</v>
      </c>
    </row>
    <row r="23" customFormat="false" ht="13.8" hidden="false" customHeight="false" outlineLevel="0" collapsed="false">
      <c r="A23" s="1" t="n">
        <v>221896</v>
      </c>
      <c r="B23" s="8" t="s">
        <v>213</v>
      </c>
      <c r="C23" s="8" t="n">
        <v>95</v>
      </c>
      <c r="D23" s="8" t="n">
        <v>112</v>
      </c>
      <c r="E23" s="8" t="n">
        <v>2</v>
      </c>
      <c r="F23" s="8" t="n">
        <f aca="false">39/122</f>
        <v>0.319672131147541</v>
      </c>
      <c r="G23" s="10" t="s">
        <v>9</v>
      </c>
      <c r="H23" s="8" t="n">
        <v>7</v>
      </c>
      <c r="I23" s="8" t="n">
        <f aca="false">1/113</f>
        <v>0.00884955752212389</v>
      </c>
      <c r="J23" s="10" t="s">
        <v>9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214</v>
      </c>
    </row>
    <row r="24" customFormat="false" ht="13.8" hidden="false" customHeight="false" outlineLevel="0" collapsed="false">
      <c r="A24" s="1" t="n">
        <v>257876</v>
      </c>
      <c r="B24" s="8" t="s">
        <v>215</v>
      </c>
      <c r="C24" s="8" t="n">
        <v>8</v>
      </c>
      <c r="D24" s="8" t="n">
        <v>101</v>
      </c>
      <c r="E24" s="8" t="n">
        <v>94</v>
      </c>
      <c r="F24" s="8" t="n">
        <f aca="false">76/122</f>
        <v>0.622950819672131</v>
      </c>
      <c r="G24" s="10" t="s">
        <v>9</v>
      </c>
      <c r="H24" s="8" t="n">
        <v>10</v>
      </c>
      <c r="I24" s="8" t="n">
        <f aca="false">1/113</f>
        <v>0.00884955752212389</v>
      </c>
      <c r="J24" s="10" t="s">
        <v>9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216</v>
      </c>
    </row>
    <row r="25" customFormat="false" ht="13.8" hidden="false" customHeight="false" outlineLevel="0" collapsed="false">
      <c r="A25" s="1" t="n">
        <v>242087</v>
      </c>
      <c r="B25" s="8" t="s">
        <v>217</v>
      </c>
      <c r="C25" s="8" t="n">
        <f aca="false">1+76</f>
        <v>77</v>
      </c>
      <c r="D25" s="8" t="n">
        <f aca="false">39+58</f>
        <v>97</v>
      </c>
      <c r="E25" s="8" t="n">
        <v>79</v>
      </c>
      <c r="F25" s="8" t="n">
        <f aca="false">1/122</f>
        <v>0.00819672131147541</v>
      </c>
      <c r="G25" s="10" t="s">
        <v>9</v>
      </c>
      <c r="H25" s="8" t="n">
        <v>0</v>
      </c>
      <c r="I25" s="8" t="n">
        <f aca="false">2/113</f>
        <v>0.0176991150442478</v>
      </c>
      <c r="J25" s="8" t="s">
        <v>191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218</v>
      </c>
    </row>
    <row r="26" customFormat="false" ht="13.8" hidden="false" customHeight="false" outlineLevel="0" collapsed="false">
      <c r="A26" s="1" t="n">
        <v>242328</v>
      </c>
      <c r="B26" s="8" t="s">
        <v>219</v>
      </c>
      <c r="C26" s="8" t="n">
        <f aca="false">3+0</f>
        <v>3</v>
      </c>
      <c r="D26" s="8" t="n">
        <v>2</v>
      </c>
      <c r="E26" s="8"/>
      <c r="F26" s="8"/>
      <c r="G26" s="8"/>
      <c r="H26" s="8" t="n">
        <v>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220</v>
      </c>
    </row>
    <row r="27" customFormat="false" ht="13.8" hidden="false" customHeight="false" outlineLevel="0" collapsed="false">
      <c r="A27" s="1" t="n">
        <v>147614</v>
      </c>
      <c r="B27" s="8" t="s">
        <v>221</v>
      </c>
      <c r="C27" s="8" t="n">
        <f aca="false">85+0</f>
        <v>85</v>
      </c>
      <c r="D27" s="8" t="n">
        <v>114</v>
      </c>
      <c r="E27" s="8" t="n">
        <v>72</v>
      </c>
      <c r="F27" s="8"/>
      <c r="G27" s="8"/>
      <c r="H27" s="8" t="n">
        <v>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222</v>
      </c>
    </row>
    <row r="28" customFormat="false" ht="13.8" hidden="false" customHeight="false" outlineLevel="0" collapsed="false">
      <c r="A28" s="1" t="n">
        <v>176104</v>
      </c>
      <c r="B28" s="8" t="s">
        <v>223</v>
      </c>
      <c r="C28" s="8" t="n">
        <v>5</v>
      </c>
      <c r="D28" s="8"/>
      <c r="E28" s="8"/>
      <c r="F28" s="8"/>
      <c r="G28" s="8"/>
      <c r="H28" s="8" t="n">
        <v>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224</v>
      </c>
    </row>
    <row r="29" customFormat="false" ht="13.8" hidden="false" customHeight="false" outlineLevel="0" collapsed="false">
      <c r="A29" s="1" t="n">
        <v>205149</v>
      </c>
      <c r="B29" s="8" t="s">
        <v>225</v>
      </c>
      <c r="C29" s="8" t="n">
        <v>89</v>
      </c>
      <c r="D29" s="8" t="n">
        <v>14</v>
      </c>
      <c r="E29" s="8" t="n">
        <v>95</v>
      </c>
      <c r="F29" s="8" t="n">
        <f aca="false">1/122</f>
        <v>0.00819672131147541</v>
      </c>
      <c r="G29" s="10" t="s">
        <v>9</v>
      </c>
      <c r="H29" s="8" t="n">
        <v>10</v>
      </c>
      <c r="I29" s="8" t="n">
        <f aca="false">1/113</f>
        <v>0.00884955752212389</v>
      </c>
      <c r="J29" s="10" t="s">
        <v>9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226</v>
      </c>
    </row>
    <row r="30" customFormat="false" ht="13.8" hidden="false" customHeight="false" outlineLevel="0" collapsed="false">
      <c r="A30" s="1" t="n">
        <v>205151</v>
      </c>
      <c r="B30" s="8" t="s">
        <v>227</v>
      </c>
      <c r="C30" s="8" t="n">
        <f aca="false">0+0</f>
        <v>0</v>
      </c>
      <c r="D30" s="8" t="n">
        <v>15</v>
      </c>
      <c r="E30" s="8" t="n">
        <v>66</v>
      </c>
      <c r="F30" s="8" t="n">
        <f aca="false">1/122</f>
        <v>0.00819672131147541</v>
      </c>
      <c r="G30" s="10" t="s">
        <v>9</v>
      </c>
      <c r="H30" s="8" t="n">
        <v>0</v>
      </c>
      <c r="I30" s="8" t="n">
        <f aca="false">54/113</f>
        <v>0.47787610619469</v>
      </c>
      <c r="J30" s="10" t="s">
        <v>9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228</v>
      </c>
    </row>
    <row r="31" customFormat="false" ht="13.8" hidden="false" customHeight="false" outlineLevel="0" collapsed="false">
      <c r="A31" s="1" t="n">
        <v>244207</v>
      </c>
      <c r="B31" s="8" t="s">
        <v>229</v>
      </c>
      <c r="C31" s="8" t="n">
        <v>9</v>
      </c>
      <c r="D31" s="8" t="n">
        <v>47</v>
      </c>
      <c r="E31" s="8" t="n">
        <v>96</v>
      </c>
      <c r="F31" s="8" t="n">
        <f aca="false">1/122</f>
        <v>0.00819672131147541</v>
      </c>
      <c r="G31" s="10" t="s">
        <v>9</v>
      </c>
      <c r="H31" s="8" t="n">
        <v>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230</v>
      </c>
    </row>
    <row r="32" customFormat="false" ht="13.8" hidden="false" customHeight="false" outlineLevel="0" collapsed="false">
      <c r="A32" s="1" t="n">
        <v>158425</v>
      </c>
      <c r="B32" s="8" t="s">
        <v>231</v>
      </c>
      <c r="C32" s="8" t="n">
        <f aca="false">0+1</f>
        <v>1</v>
      </c>
      <c r="D32" s="8" t="n">
        <v>108</v>
      </c>
      <c r="E32" s="8" t="n">
        <v>3</v>
      </c>
      <c r="F32" s="8" t="n">
        <f aca="false">1/122</f>
        <v>0.00819672131147541</v>
      </c>
      <c r="G32" s="10" t="s">
        <v>9</v>
      </c>
      <c r="H32" s="8" t="n">
        <v>5</v>
      </c>
      <c r="I32" s="8" t="n">
        <f aca="false">70/113</f>
        <v>0.619469026548672</v>
      </c>
      <c r="J32" s="10" t="s">
        <v>9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 t="s">
        <v>232</v>
      </c>
    </row>
    <row r="33" customFormat="false" ht="13.8" hidden="false" customHeight="false" outlineLevel="0" collapsed="false">
      <c r="A33" s="1" t="n">
        <v>257932</v>
      </c>
      <c r="B33" s="8" t="s">
        <v>233</v>
      </c>
      <c r="C33" s="8" t="n">
        <v>96</v>
      </c>
      <c r="D33" s="8" t="n">
        <v>51</v>
      </c>
      <c r="E33" s="8" t="n">
        <v>30</v>
      </c>
      <c r="F33" s="8" t="n">
        <f aca="false">1/122</f>
        <v>0.00819672131147541</v>
      </c>
      <c r="G33" s="10" t="s">
        <v>9</v>
      </c>
      <c r="H33" s="8" t="n">
        <v>10</v>
      </c>
      <c r="I33" s="8"/>
      <c r="J33" s="10" t="s">
        <v>9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 t="s">
        <v>234</v>
      </c>
    </row>
    <row r="34" customFormat="false" ht="13.8" hidden="false" customHeight="false" outlineLevel="0" collapsed="false">
      <c r="A34" s="1" t="n">
        <v>177964</v>
      </c>
      <c r="B34" s="8" t="s">
        <v>235</v>
      </c>
      <c r="C34" s="8"/>
      <c r="D34" s="8" t="n">
        <v>18</v>
      </c>
      <c r="E34" s="8" t="n">
        <v>2</v>
      </c>
      <c r="F34" s="8" t="n">
        <f aca="false">75/122</f>
        <v>0.614754098360656</v>
      </c>
      <c r="G34" s="10" t="s">
        <v>9</v>
      </c>
      <c r="H34" s="8" t="n">
        <v>7</v>
      </c>
      <c r="I34" s="8" t="n">
        <f aca="false">2/113</f>
        <v>0.0176991150442478</v>
      </c>
      <c r="J34" s="10" t="s">
        <v>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 t="s">
        <v>236</v>
      </c>
    </row>
    <row r="35" customFormat="false" ht="13.8" hidden="false" customHeight="false" outlineLevel="0" collapsed="false">
      <c r="A35" s="1" t="n">
        <v>245099</v>
      </c>
      <c r="B35" s="8" t="s">
        <v>237</v>
      </c>
      <c r="C35" s="8" t="n">
        <v>85</v>
      </c>
      <c r="D35" s="8" t="n">
        <v>0</v>
      </c>
      <c r="E35" s="8"/>
      <c r="F35" s="8" t="n">
        <f aca="false">18/122</f>
        <v>0.147540983606557</v>
      </c>
      <c r="G35" s="8" t="s">
        <v>191</v>
      </c>
      <c r="H35" s="8" t="n">
        <v>5</v>
      </c>
      <c r="I35" s="8" t="n">
        <f aca="false">61/113</f>
        <v>0.539823008849557</v>
      </c>
      <c r="J35" s="10" t="s">
        <v>9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 t="s">
        <v>238</v>
      </c>
    </row>
    <row r="36" customFormat="false" ht="13.8" hidden="false" customHeight="false" outlineLevel="0" collapsed="false">
      <c r="A36" s="1" t="n">
        <v>206806</v>
      </c>
      <c r="B36" s="8" t="s">
        <v>239</v>
      </c>
      <c r="C36" s="8" t="n">
        <v>0</v>
      </c>
      <c r="D36" s="8" t="n">
        <v>39</v>
      </c>
      <c r="E36" s="8" t="n">
        <v>6</v>
      </c>
      <c r="F36" s="8"/>
      <c r="G36" s="10" t="s">
        <v>9</v>
      </c>
      <c r="H36" s="8" t="n">
        <v>5</v>
      </c>
      <c r="I36" s="8" t="n">
        <f aca="false">8/113</f>
        <v>0.0707964601769911</v>
      </c>
      <c r="J36" s="10" t="s">
        <v>9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 t="s">
        <v>240</v>
      </c>
    </row>
    <row r="37" customFormat="false" ht="13.8" hidden="false" customHeight="false" outlineLevel="0" collapsed="false">
      <c r="A37" s="1" t="n">
        <v>225851</v>
      </c>
      <c r="B37" s="8" t="s">
        <v>241</v>
      </c>
      <c r="C37" s="8" t="n">
        <v>9</v>
      </c>
      <c r="D37" s="8"/>
      <c r="E37" s="8"/>
      <c r="F37" s="8"/>
      <c r="G37" s="10" t="s">
        <v>9</v>
      </c>
      <c r="H37" s="8" t="n">
        <v>5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242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2020-10-26T16:30:29Z</dcterms:created>
  <dc:creator>Ana Rosa Ribeiro de Mendonça</dc:creator>
  <dc:description/>
  <dc:language>pt-BR</dc:language>
  <cp:lastModifiedBy/>
  <dcterms:modified xsi:type="dcterms:W3CDTF">2020-10-29T10:20:15Z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