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istical Measures" sheetId="1" r:id="rId4"/>
  </sheets>
  <definedNames/>
  <calcPr/>
</workbook>
</file>

<file path=xl/sharedStrings.xml><?xml version="1.0" encoding="utf-8"?>
<sst xmlns="http://schemas.openxmlformats.org/spreadsheetml/2006/main" count="28" uniqueCount="28">
  <si>
    <t>X</t>
  </si>
  <si>
    <t>Y</t>
  </si>
  <si>
    <t>SCATTER PLOT Y vs. X</t>
  </si>
  <si>
    <t>Optional</t>
  </si>
  <si>
    <t>Use the data to calculate the following measures. 
(All measures shown in red)</t>
  </si>
  <si>
    <r>
      <t xml:space="preserve">COUNT </t>
    </r>
    <r>
      <rPr>
        <i/>
      </rPr>
      <t>Function</t>
    </r>
  </si>
  <si>
    <r>
      <t xml:space="preserve">SUM </t>
    </r>
    <r>
      <rPr>
        <i/>
      </rPr>
      <t>Function</t>
    </r>
  </si>
  <si>
    <r>
      <t xml:space="preserve">MODE </t>
    </r>
    <r>
      <rPr>
        <i/>
      </rPr>
      <t>Function</t>
    </r>
  </si>
  <si>
    <r>
      <t xml:space="preserve">MEDIAN </t>
    </r>
    <r>
      <rPr>
        <i/>
      </rPr>
      <t>Function</t>
    </r>
  </si>
  <si>
    <r>
      <t xml:space="preserve">MEAN </t>
    </r>
    <r>
      <rPr>
        <i/>
      </rPr>
      <t>Calculation</t>
    </r>
  </si>
  <si>
    <r>
      <t xml:space="preserve">COVARIANCE </t>
    </r>
    <r>
      <rPr>
        <i/>
      </rPr>
      <t>Calculation</t>
    </r>
  </si>
  <si>
    <r>
      <t xml:space="preserve">MEAN </t>
    </r>
    <r>
      <rPr>
        <i/>
      </rPr>
      <t>Function</t>
    </r>
  </si>
  <si>
    <r>
      <t xml:space="preserve">COVARIANCE </t>
    </r>
    <r>
      <rPr>
        <i/>
      </rPr>
      <t>Function</t>
    </r>
  </si>
  <si>
    <r>
      <t xml:space="preserve">MIN </t>
    </r>
    <r>
      <rPr>
        <i/>
      </rPr>
      <t>Function</t>
    </r>
  </si>
  <si>
    <r>
      <t>CORRELATION</t>
    </r>
    <r>
      <rPr>
        <i/>
      </rPr>
      <t xml:space="preserve"> Calculation</t>
    </r>
  </si>
  <si>
    <r>
      <t xml:space="preserve">MAX </t>
    </r>
    <r>
      <rPr>
        <i/>
      </rPr>
      <t>Function</t>
    </r>
  </si>
  <si>
    <r>
      <t>CORRELATION</t>
    </r>
    <r>
      <rPr>
        <i/>
      </rPr>
      <t xml:space="preserve"> Function</t>
    </r>
  </si>
  <si>
    <r>
      <t xml:space="preserve">RANGE </t>
    </r>
    <r>
      <rPr>
        <i/>
      </rPr>
      <t>Calculation</t>
    </r>
  </si>
  <si>
    <r>
      <t xml:space="preserve">Q1 </t>
    </r>
    <r>
      <rPr>
        <i/>
      </rPr>
      <t>Function</t>
    </r>
  </si>
  <si>
    <r>
      <t xml:space="preserve">Q2 </t>
    </r>
    <r>
      <rPr>
        <i/>
      </rPr>
      <t>Function</t>
    </r>
  </si>
  <si>
    <r>
      <t xml:space="preserve">Q3 </t>
    </r>
    <r>
      <rPr>
        <i/>
      </rPr>
      <t>Function</t>
    </r>
  </si>
  <si>
    <r>
      <t xml:space="preserve">IQR </t>
    </r>
    <r>
      <rPr>
        <i/>
      </rPr>
      <t>Calculation</t>
    </r>
  </si>
  <si>
    <r>
      <t xml:space="preserve">VARIANCE </t>
    </r>
    <r>
      <rPr>
        <i/>
      </rPr>
      <t>Calculation</t>
    </r>
  </si>
  <si>
    <r>
      <t xml:space="preserve">VARIANCE </t>
    </r>
    <r>
      <rPr>
        <i/>
      </rPr>
      <t>Function</t>
    </r>
  </si>
  <si>
    <r>
      <t xml:space="preserve">STANDARD DEV </t>
    </r>
    <r>
      <rPr>
        <i/>
      </rPr>
      <t>Calculation</t>
    </r>
  </si>
  <si>
    <r>
      <t xml:space="preserve">STANDARD DEV </t>
    </r>
    <r>
      <rPr>
        <i/>
      </rPr>
      <t>Function</t>
    </r>
  </si>
  <si>
    <r>
      <t xml:space="preserve">SKEWNESS </t>
    </r>
    <r>
      <rPr>
        <i/>
      </rPr>
      <t>Function</t>
    </r>
  </si>
  <si>
    <r>
      <t xml:space="preserve">KURTOSIS </t>
    </r>
    <r>
      <rPr>
        <i/>
      </rPr>
      <t>Function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</si>
</sst>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4.0"/>
      <color rgb="FF000000"/>
      <name val="Arial"/>
    </font>
    <font>
      <b/>
      <sz val="12.0"/>
      <color rgb="FFFF0000"/>
      <name val="Arial"/>
    </font>
    <font>
      <b/>
      <i/>
      <color theme="1"/>
      <name val="Arial"/>
    </font>
    <font>
      <sz val="11.0"/>
      <color theme="1"/>
      <name val="Arial"/>
    </font>
    <font>
      <b/>
      <sz val="11.0"/>
      <color theme="1"/>
      <name val="Arial"/>
    </font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6B26B"/>
        <bgColor rgb="FFF6B26B"/>
      </patternFill>
    </fill>
    <fill>
      <patternFill patternType="solid">
        <fgColor rgb="FFEAD1DC"/>
        <bgColor rgb="FFEAD1DC"/>
      </patternFill>
    </fill>
    <fill>
      <patternFill patternType="solid">
        <fgColor rgb="FFFFFF94"/>
        <bgColor rgb="FFFFFF94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</fills>
  <borders count="14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3" fontId="1" numFmtId="0" xfId="0" applyAlignment="1" applyBorder="1" applyFill="1" applyFont="1">
      <alignment readingOrder="0"/>
    </xf>
    <xf borderId="2" fillId="4" fontId="2" numFmtId="0" xfId="0" applyAlignment="1" applyBorder="1" applyFill="1" applyFont="1">
      <alignment readingOrder="0"/>
    </xf>
    <xf borderId="0" fillId="0" fontId="3" numFmtId="0" xfId="0" applyAlignment="1" applyFont="1">
      <alignment readingOrder="0"/>
    </xf>
    <xf borderId="1" fillId="5" fontId="4" numFmtId="0" xfId="0" applyAlignment="1" applyBorder="1" applyFill="1" applyFont="1">
      <alignment readingOrder="0"/>
    </xf>
    <xf borderId="1" fillId="6" fontId="4" numFmtId="0" xfId="0" applyAlignment="1" applyBorder="1" applyFill="1" applyFont="1">
      <alignment readingOrder="0"/>
    </xf>
    <xf borderId="0" fillId="0" fontId="5" numFmtId="0" xfId="0" applyAlignment="1" applyFont="1">
      <alignment horizontal="center" readingOrder="0" shrinkToFit="0" vertical="center" wrapText="1"/>
    </xf>
    <xf borderId="3" fillId="4" fontId="2" numFmtId="0" xfId="0" applyAlignment="1" applyBorder="1" applyFont="1">
      <alignment readingOrder="0"/>
    </xf>
    <xf borderId="4" fillId="5" fontId="6" numFmtId="0" xfId="0" applyBorder="1" applyFont="1"/>
    <xf borderId="4" fillId="6" fontId="6" numFmtId="0" xfId="0" applyBorder="1" applyFont="1"/>
    <xf borderId="3" fillId="6" fontId="6" numFmtId="0" xfId="0" applyBorder="1" applyFont="1"/>
    <xf borderId="3" fillId="5" fontId="6" numFmtId="0" xfId="0" applyBorder="1" applyFont="1"/>
    <xf borderId="5" fillId="4" fontId="2" numFmtId="0" xfId="0" applyAlignment="1" applyBorder="1" applyFont="1">
      <alignment readingOrder="0"/>
    </xf>
    <xf borderId="5" fillId="5" fontId="6" numFmtId="2" xfId="0" applyBorder="1" applyFont="1" applyNumberFormat="1"/>
    <xf borderId="5" fillId="6" fontId="6" numFmtId="2" xfId="0" applyBorder="1" applyFont="1" applyNumberFormat="1"/>
    <xf borderId="6" fillId="4" fontId="2" numFmtId="0" xfId="0" applyAlignment="1" applyBorder="1" applyFont="1">
      <alignment readingOrder="0"/>
    </xf>
    <xf borderId="7" fillId="5" fontId="6" numFmtId="2" xfId="0" applyBorder="1" applyFont="1" applyNumberFormat="1"/>
    <xf borderId="8" fillId="6" fontId="6" numFmtId="2" xfId="0" applyBorder="1" applyFont="1" applyNumberFormat="1"/>
    <xf borderId="9" fillId="4" fontId="2" numFmtId="0" xfId="0" applyAlignment="1" applyBorder="1" applyFont="1">
      <alignment readingOrder="0"/>
    </xf>
    <xf borderId="8" fillId="7" fontId="6" numFmtId="0" xfId="0" applyAlignment="1" applyBorder="1" applyFill="1" applyFont="1">
      <alignment readingOrder="0"/>
    </xf>
    <xf borderId="10" fillId="4" fontId="2" numFmtId="0" xfId="0" applyAlignment="1" applyBorder="1" applyFont="1">
      <alignment readingOrder="0"/>
    </xf>
    <xf borderId="11" fillId="5" fontId="6" numFmtId="2" xfId="0" applyBorder="1" applyFont="1" applyNumberFormat="1"/>
    <xf borderId="12" fillId="6" fontId="6" numFmtId="2" xfId="0" applyBorder="1" applyFont="1" applyNumberFormat="1"/>
    <xf borderId="13" fillId="4" fontId="2" numFmtId="0" xfId="0" applyAlignment="1" applyBorder="1" applyFont="1">
      <alignment readingOrder="0"/>
    </xf>
    <xf borderId="12" fillId="7" fontId="6" numFmtId="2" xfId="0" applyBorder="1" applyFont="1" applyNumberFormat="1"/>
    <xf borderId="4" fillId="4" fontId="2" numFmtId="0" xfId="0" applyAlignment="1" applyBorder="1" applyFont="1">
      <alignment readingOrder="0"/>
    </xf>
    <xf borderId="8" fillId="7" fontId="6" numFmtId="2" xfId="0" applyAlignment="1" applyBorder="1" applyFont="1" applyNumberFormat="1">
      <alignment readingOrder="0"/>
    </xf>
    <xf borderId="5" fillId="5" fontId="6" numFmtId="0" xfId="0" applyBorder="1" applyFont="1"/>
    <xf borderId="5" fillId="6" fontId="6" numFmtId="0" xfId="0" applyBorder="1" applyFont="1"/>
    <xf borderId="7" fillId="5" fontId="6" numFmtId="2" xfId="0" applyAlignment="1" applyBorder="1" applyFont="1" applyNumberFormat="1">
      <alignment readingOrder="0"/>
    </xf>
    <xf borderId="8" fillId="6" fontId="6" numFmtId="2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 vs. X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'Statistical Measures'!$C$1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'Statistical Measures'!$B$2:$B$13</c:f>
            </c:numRef>
          </c:xVal>
          <c:yVal>
            <c:numRef>
              <c:f>'Statistical Measures'!$C$2:$C$13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966163"/>
        <c:axId val="642294579"/>
      </c:scatterChart>
      <c:valAx>
        <c:axId val="68896616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2294579"/>
      </c:valAx>
      <c:valAx>
        <c:axId val="6422945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89661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885825</xdr:colOff>
      <xdr:row>0</xdr:row>
      <xdr:rowOff>142875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2095500" cy="209550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14"/>
    <col customWidth="1" min="2" max="3" width="13.71"/>
    <col customWidth="1" min="5" max="5" width="36.57"/>
  </cols>
  <sheetData>
    <row r="1">
      <c r="B1" s="1" t="s">
        <v>0</v>
      </c>
      <c r="C1" s="2" t="s">
        <v>1</v>
      </c>
      <c r="E1" s="3" t="s">
        <v>2</v>
      </c>
      <c r="F1" s="4" t="s">
        <v>3</v>
      </c>
    </row>
    <row r="2">
      <c r="B2" s="5">
        <v>12.0</v>
      </c>
      <c r="C2" s="6">
        <v>77.0</v>
      </c>
    </row>
    <row r="3">
      <c r="B3" s="5">
        <v>16.0</v>
      </c>
      <c r="C3" s="6">
        <v>64.0</v>
      </c>
    </row>
    <row r="4">
      <c r="B4" s="5">
        <v>18.0</v>
      </c>
      <c r="C4" s="6">
        <v>53.0</v>
      </c>
    </row>
    <row r="5">
      <c r="B5" s="5">
        <v>20.0</v>
      </c>
      <c r="C5" s="6">
        <v>21.0</v>
      </c>
    </row>
    <row r="6">
      <c r="B6" s="5">
        <v>19.0</v>
      </c>
      <c r="C6" s="6">
        <v>84.0</v>
      </c>
    </row>
    <row r="7">
      <c r="B7" s="5">
        <v>7.0</v>
      </c>
      <c r="C7" s="6">
        <v>90.0</v>
      </c>
    </row>
    <row r="8">
      <c r="A8" s="7"/>
      <c r="B8" s="5">
        <v>15.0</v>
      </c>
      <c r="C8" s="6">
        <v>26.0</v>
      </c>
    </row>
    <row r="9">
      <c r="A9" s="7"/>
      <c r="B9" s="5">
        <v>16.0</v>
      </c>
      <c r="C9" s="6">
        <v>46.0</v>
      </c>
    </row>
    <row r="10">
      <c r="B10" s="5">
        <v>12.0</v>
      </c>
      <c r="C10" s="6">
        <v>33.0</v>
      </c>
    </row>
    <row r="11">
      <c r="A11" s="7" t="s">
        <v>4</v>
      </c>
      <c r="B11" s="5">
        <v>10.0</v>
      </c>
      <c r="C11" s="6">
        <v>85.0</v>
      </c>
    </row>
    <row r="12">
      <c r="B12" s="5">
        <v>9.0</v>
      </c>
      <c r="C12" s="6">
        <v>72.0</v>
      </c>
    </row>
    <row r="13">
      <c r="B13" s="5">
        <v>11.0</v>
      </c>
      <c r="C13" s="6">
        <v>46.0</v>
      </c>
    </row>
    <row r="14">
      <c r="A14" s="8" t="s">
        <v>5</v>
      </c>
      <c r="B14" s="9">
        <f>count($B$2:$B$13)</f>
        <v>12</v>
      </c>
      <c r="C14" s="10">
        <f>count($C$2:$C$13)</f>
        <v>12</v>
      </c>
    </row>
    <row r="15">
      <c r="A15" s="8" t="s">
        <v>6</v>
      </c>
      <c r="B15" s="9">
        <f>sum($B$2:$B$13)</f>
        <v>165</v>
      </c>
      <c r="C15" s="11">
        <f>sum($C$2:$C$13)</f>
        <v>697</v>
      </c>
    </row>
    <row r="16">
      <c r="A16" s="8" t="s">
        <v>7</v>
      </c>
      <c r="B16" s="12">
        <f>mode($B$2:$B$13)</f>
        <v>12</v>
      </c>
      <c r="C16" s="11">
        <f>mode($C$2:$C$13)</f>
        <v>46</v>
      </c>
    </row>
    <row r="17">
      <c r="A17" s="13" t="s">
        <v>8</v>
      </c>
      <c r="B17" s="14">
        <f>median($B$2:$B$13)</f>
        <v>13.5</v>
      </c>
      <c r="C17" s="15">
        <f>median($C$2:$C$13)</f>
        <v>58.5</v>
      </c>
    </row>
    <row r="18">
      <c r="A18" s="16" t="s">
        <v>9</v>
      </c>
      <c r="B18" s="17">
        <f>sum($B$2:$B$13)/count($B$2:$B$13)</f>
        <v>13.75</v>
      </c>
      <c r="C18" s="18">
        <f>sum($C$2:$C$13)/count($C$2:$C$13)</f>
        <v>58.08333333</v>
      </c>
      <c r="E18" s="19" t="s">
        <v>10</v>
      </c>
      <c r="F18" s="20">
        <v>-42.48</v>
      </c>
    </row>
    <row r="19">
      <c r="A19" s="21" t="s">
        <v>11</v>
      </c>
      <c r="B19" s="22">
        <f>average($B$2:$B$13)</f>
        <v>13.75</v>
      </c>
      <c r="C19" s="23">
        <f>average($C$2:$C$13)</f>
        <v>58.08333333</v>
      </c>
      <c r="E19" s="24" t="s">
        <v>12</v>
      </c>
      <c r="F19" s="25">
        <f>covar($B$2:$B$13, $C$2:$C$13)</f>
        <v>-42.47916667</v>
      </c>
    </row>
    <row r="20">
      <c r="A20" s="26" t="s">
        <v>13</v>
      </c>
      <c r="B20" s="9">
        <f>min($B$2:$B$13)</f>
        <v>7</v>
      </c>
      <c r="C20" s="10">
        <f>min($C$2:$C$13)</f>
        <v>21</v>
      </c>
      <c r="E20" s="19" t="s">
        <v>14</v>
      </c>
      <c r="F20" s="27">
        <v>-0.46</v>
      </c>
    </row>
    <row r="21">
      <c r="A21" s="8" t="s">
        <v>15</v>
      </c>
      <c r="B21" s="12">
        <f>max($B$2:$B$13)</f>
        <v>20</v>
      </c>
      <c r="C21" s="11">
        <f>max($C$2:$C$13)</f>
        <v>90</v>
      </c>
      <c r="E21" s="24" t="s">
        <v>16</v>
      </c>
      <c r="F21" s="25">
        <f>correl($B$2:$B$13, $C$2:$C$13)</f>
        <v>-0.4612511701</v>
      </c>
    </row>
    <row r="22">
      <c r="A22" s="8" t="s">
        <v>17</v>
      </c>
      <c r="B22" s="12">
        <f>max($B$2:$B$13)-min($B$2:$B$13)</f>
        <v>13</v>
      </c>
      <c r="C22" s="11">
        <f>max($C$2:$C$13)-min($C$2:$C$13)</f>
        <v>69</v>
      </c>
    </row>
    <row r="23">
      <c r="A23" s="8" t="s">
        <v>18</v>
      </c>
      <c r="B23" s="12">
        <f>quartile($B$2:$B$13, 1)</f>
        <v>10.75</v>
      </c>
      <c r="C23" s="11">
        <f>quartile($C$2:$C$13, 1)</f>
        <v>42.75</v>
      </c>
    </row>
    <row r="24">
      <c r="A24" s="8" t="s">
        <v>19</v>
      </c>
      <c r="B24" s="12">
        <f>quartile($B$2:$B$13, 2)</f>
        <v>13.5</v>
      </c>
      <c r="C24" s="11">
        <f>quartile($C$2:$C$13, 2)</f>
        <v>58.5</v>
      </c>
    </row>
    <row r="25">
      <c r="A25" s="8" t="s">
        <v>20</v>
      </c>
      <c r="B25" s="12">
        <f>quartile($B$2:$B$13, 3)</f>
        <v>16.5</v>
      </c>
      <c r="C25" s="11">
        <f>quartile($C$2:$C$13, 3)</f>
        <v>78.75</v>
      </c>
    </row>
    <row r="26">
      <c r="A26" s="13" t="s">
        <v>21</v>
      </c>
      <c r="B26" s="28">
        <f>quartile($B$2:$B$13,3)-quartile($B$2:$B$13, 1)</f>
        <v>5.75</v>
      </c>
      <c r="C26" s="29">
        <f>quartile($C$2:$C$13,3)-quartile($C$2:$C$13, 1)</f>
        <v>36</v>
      </c>
    </row>
    <row r="27">
      <c r="A27" s="16" t="s">
        <v>22</v>
      </c>
      <c r="B27" s="30">
        <v>17.48</v>
      </c>
      <c r="C27" s="31">
        <v>577.54</v>
      </c>
    </row>
    <row r="28">
      <c r="A28" s="21" t="s">
        <v>23</v>
      </c>
      <c r="B28" s="22">
        <f>var($B$2:$B$13)</f>
        <v>17.47727273</v>
      </c>
      <c r="C28" s="23">
        <f>var($C$2:$C$13)</f>
        <v>577.5378788</v>
      </c>
    </row>
    <row r="29">
      <c r="A29" s="16" t="s">
        <v>24</v>
      </c>
      <c r="B29" s="30">
        <v>4.18</v>
      </c>
      <c r="C29" s="31">
        <v>24.03</v>
      </c>
    </row>
    <row r="30">
      <c r="A30" s="21" t="s">
        <v>25</v>
      </c>
      <c r="B30" s="22">
        <f>stdev($B$2:$B$13)</f>
        <v>4.180582821</v>
      </c>
      <c r="C30" s="23">
        <f>stdev($C$2:$C$13)</f>
        <v>24.03201778</v>
      </c>
    </row>
    <row r="31">
      <c r="A31" s="8" t="s">
        <v>26</v>
      </c>
      <c r="B31" s="12">
        <f>skew($B$2:$B$13)</f>
        <v>-0.01287766638</v>
      </c>
      <c r="C31" s="11">
        <f>skew($C$2:$C$13)</f>
        <v>-0.191540125</v>
      </c>
    </row>
    <row r="32">
      <c r="A32" s="8" t="s">
        <v>27</v>
      </c>
      <c r="B32" s="12">
        <f>kurt($B$2:$B$13)</f>
        <v>-1.183534705</v>
      </c>
      <c r="C32" s="11">
        <f>kurt($C$2:$C$13)</f>
        <v>-1.401790616</v>
      </c>
    </row>
  </sheetData>
  <mergeCells count="1">
    <mergeCell ref="A11:A13"/>
  </mergeCells>
  <drawing r:id="rId1"/>
</worksheet>
</file>