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6"/>
  </bookViews>
  <sheets>
    <sheet name="Arena" sheetId="1" r:id="rId1"/>
    <sheet name="ArenaANDPath" sheetId="2" r:id="rId2"/>
    <sheet name="Converter" sheetId="3" r:id="rId3"/>
    <sheet name="NE555Timer" sheetId="4" r:id="rId4"/>
    <sheet name="Variable" sheetId="6" r:id="rId5"/>
    <sheet name="Iterations" sheetId="7" r:id="rId6"/>
    <sheet name="Equal" sheetId="9" r:id="rId7"/>
    <sheet name="Sheet3" sheetId="5" r:id="rId8"/>
    <sheet name="Sheet6" sheetId="8" r:id="rId9"/>
  </sheets>
  <calcPr calcId="152511"/>
</workbook>
</file>

<file path=xl/calcChain.xml><?xml version="1.0" encoding="utf-8"?>
<calcChain xmlns="http://schemas.openxmlformats.org/spreadsheetml/2006/main">
  <c r="D5" i="9" l="1"/>
  <c r="E5" i="9"/>
  <c r="F6" i="9"/>
  <c r="H6" i="9" s="1"/>
  <c r="F7" i="9"/>
  <c r="G7" i="9" s="1"/>
  <c r="F8" i="9"/>
  <c r="H8" i="9" s="1"/>
  <c r="F9" i="9"/>
  <c r="H9" i="9" s="1"/>
  <c r="F10" i="9"/>
  <c r="H10" i="9" s="1"/>
  <c r="F11" i="9"/>
  <c r="F12" i="9"/>
  <c r="F13" i="9"/>
  <c r="F14" i="9"/>
  <c r="F15" i="9"/>
  <c r="F16" i="9"/>
  <c r="F17" i="9"/>
  <c r="H17" i="9" s="1"/>
  <c r="F18" i="9"/>
  <c r="F19" i="9"/>
  <c r="F20" i="9"/>
  <c r="F21" i="9"/>
  <c r="H21" i="9" s="1"/>
  <c r="F22" i="9"/>
  <c r="F23" i="9"/>
  <c r="F24" i="9"/>
  <c r="F25" i="9"/>
  <c r="H25" i="9" s="1"/>
  <c r="F26" i="9"/>
  <c r="H26" i="9" s="1"/>
  <c r="F27" i="9"/>
  <c r="G27" i="9" s="1"/>
  <c r="F5" i="9"/>
  <c r="G5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G29" i="9" s="1"/>
  <c r="E30" i="9"/>
  <c r="G30" i="9" s="1"/>
  <c r="E31" i="9"/>
  <c r="H31" i="9"/>
  <c r="G31" i="9"/>
  <c r="F31" i="9"/>
  <c r="D31" i="9"/>
  <c r="H30" i="9"/>
  <c r="F30" i="9"/>
  <c r="D30" i="9"/>
  <c r="F29" i="9"/>
  <c r="H29" i="9" s="1"/>
  <c r="D29" i="9"/>
  <c r="F28" i="9"/>
  <c r="H28" i="9" s="1"/>
  <c r="D28" i="9"/>
  <c r="H27" i="9"/>
  <c r="D27" i="9"/>
  <c r="D26" i="9"/>
  <c r="D25" i="9"/>
  <c r="G24" i="9"/>
  <c r="H24" i="9"/>
  <c r="D24" i="9"/>
  <c r="H23" i="9"/>
  <c r="G23" i="9"/>
  <c r="D23" i="9"/>
  <c r="H22" i="9"/>
  <c r="G22" i="9"/>
  <c r="D22" i="9"/>
  <c r="D21" i="9"/>
  <c r="G20" i="9"/>
  <c r="H20" i="9"/>
  <c r="D20" i="9"/>
  <c r="H19" i="9"/>
  <c r="G19" i="9"/>
  <c r="D19" i="9"/>
  <c r="H18" i="9"/>
  <c r="G18" i="9"/>
  <c r="D18" i="9"/>
  <c r="D17" i="9"/>
  <c r="H16" i="9"/>
  <c r="D16" i="9"/>
  <c r="H15" i="9"/>
  <c r="G15" i="9"/>
  <c r="D15" i="9"/>
  <c r="H14" i="9"/>
  <c r="G14" i="9"/>
  <c r="D14" i="9"/>
  <c r="H13" i="9"/>
  <c r="D13" i="9"/>
  <c r="G12" i="9"/>
  <c r="D12" i="9"/>
  <c r="H11" i="9"/>
  <c r="G11" i="9"/>
  <c r="D11" i="9"/>
  <c r="G10" i="9"/>
  <c r="D10" i="9"/>
  <c r="D9" i="9"/>
  <c r="D8" i="9"/>
  <c r="D7" i="9"/>
  <c r="D6" i="9"/>
  <c r="G6" i="9" l="1"/>
  <c r="H7" i="9"/>
  <c r="H5" i="9"/>
  <c r="G28" i="9"/>
  <c r="G26" i="9"/>
  <c r="G25" i="9"/>
  <c r="G21" i="9"/>
  <c r="G13" i="9"/>
  <c r="G9" i="9"/>
  <c r="G17" i="9"/>
  <c r="G8" i="9"/>
  <c r="G16" i="9"/>
  <c r="H12" i="9"/>
  <c r="E26" i="4"/>
  <c r="E27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5" i="4"/>
  <c r="E24" i="4"/>
  <c r="E25" i="4"/>
  <c r="G25" i="4" s="1"/>
  <c r="E6" i="4"/>
  <c r="E7" i="4"/>
  <c r="G7" i="4" s="1"/>
  <c r="E8" i="4"/>
  <c r="E9" i="4"/>
  <c r="E10" i="4"/>
  <c r="E11" i="4"/>
  <c r="G11" i="4" s="1"/>
  <c r="E12" i="4"/>
  <c r="E13" i="4"/>
  <c r="E14" i="4"/>
  <c r="E15" i="4"/>
  <c r="E16" i="4"/>
  <c r="E17" i="4"/>
  <c r="E18" i="4"/>
  <c r="E19" i="4"/>
  <c r="G19" i="4" s="1"/>
  <c r="E20" i="4"/>
  <c r="E21" i="4"/>
  <c r="E22" i="4"/>
  <c r="E23" i="4"/>
  <c r="G23" i="4" s="1"/>
  <c r="F25" i="4"/>
  <c r="F28" i="4"/>
  <c r="H28" i="4" s="1"/>
  <c r="F29" i="4"/>
  <c r="G29" i="4"/>
  <c r="H29" i="4"/>
  <c r="F30" i="4"/>
  <c r="G30" i="4"/>
  <c r="H30" i="4"/>
  <c r="F31" i="4"/>
  <c r="G31" i="4" s="1"/>
  <c r="F6" i="4"/>
  <c r="G6" i="4" s="1"/>
  <c r="F7" i="4"/>
  <c r="H7" i="4"/>
  <c r="F8" i="4"/>
  <c r="G8" i="4"/>
  <c r="H8" i="4"/>
  <c r="F9" i="4"/>
  <c r="G9" i="4" s="1"/>
  <c r="F10" i="4"/>
  <c r="G10" i="4" s="1"/>
  <c r="F11" i="4"/>
  <c r="H11" i="4"/>
  <c r="F12" i="4"/>
  <c r="G12" i="4"/>
  <c r="H12" i="4"/>
  <c r="F13" i="4"/>
  <c r="G13" i="4" s="1"/>
  <c r="F14" i="4"/>
  <c r="H14" i="4" s="1"/>
  <c r="G14" i="4"/>
  <c r="F15" i="4"/>
  <c r="G15" i="4"/>
  <c r="H15" i="4"/>
  <c r="F16" i="4"/>
  <c r="G16" i="4"/>
  <c r="H16" i="4"/>
  <c r="F17" i="4"/>
  <c r="F18" i="4"/>
  <c r="H18" i="4" s="1"/>
  <c r="G18" i="4"/>
  <c r="F19" i="4"/>
  <c r="H19" i="4"/>
  <c r="F20" i="4"/>
  <c r="G20" i="4"/>
  <c r="H20" i="4"/>
  <c r="F21" i="4"/>
  <c r="F22" i="4"/>
  <c r="H22" i="4" s="1"/>
  <c r="G22" i="4"/>
  <c r="F23" i="4"/>
  <c r="H23" i="4"/>
  <c r="F24" i="4"/>
  <c r="G24" i="4"/>
  <c r="H24" i="4"/>
  <c r="F26" i="4"/>
  <c r="H26" i="4" s="1"/>
  <c r="F27" i="4"/>
  <c r="H27" i="4" s="1"/>
  <c r="F5" i="4"/>
  <c r="G27" i="4" l="1"/>
  <c r="G17" i="4"/>
  <c r="H31" i="4"/>
  <c r="H25" i="4"/>
  <c r="H21" i="4"/>
  <c r="H17" i="4"/>
  <c r="H13" i="4"/>
  <c r="H9" i="4"/>
  <c r="H10" i="4"/>
  <c r="H6" i="4"/>
  <c r="G5" i="4"/>
  <c r="F4" i="7"/>
  <c r="F2" i="7"/>
  <c r="E31" i="4" l="1"/>
  <c r="D31" i="4"/>
  <c r="E30" i="4"/>
  <c r="D30" i="4"/>
  <c r="E29" i="4"/>
  <c r="D29" i="4"/>
  <c r="E28" i="4"/>
  <c r="G28" i="4" s="1"/>
  <c r="D28" i="4"/>
  <c r="G26" i="4"/>
  <c r="G21" i="4"/>
  <c r="H5" i="4"/>
  <c r="E5" i="4"/>
  <c r="D18" i="3" l="1"/>
  <c r="D17" i="3"/>
  <c r="E17" i="3" s="1"/>
  <c r="P3" i="3" s="1"/>
  <c r="Q3" i="3" s="1"/>
  <c r="R3" i="3" s="1"/>
  <c r="Q6" i="3"/>
  <c r="R6" i="3" s="1"/>
  <c r="M6" i="3"/>
  <c r="N6" i="3" s="1"/>
  <c r="I6" i="3"/>
  <c r="J6" i="3"/>
  <c r="I7" i="3"/>
  <c r="J7" i="3" s="1"/>
  <c r="I8" i="3"/>
  <c r="J8" i="3"/>
  <c r="I9" i="3"/>
  <c r="J9" i="3" s="1"/>
  <c r="I10" i="3"/>
  <c r="J10" i="3"/>
  <c r="I11" i="3"/>
  <c r="J11" i="3" s="1"/>
  <c r="I12" i="3"/>
  <c r="J12" i="3"/>
  <c r="I13" i="3"/>
  <c r="J13" i="3" s="1"/>
  <c r="D6" i="3"/>
  <c r="E6" i="3" s="1"/>
  <c r="F6" i="3" s="1"/>
  <c r="Q8" i="3"/>
  <c r="R8" i="3" s="1"/>
  <c r="Q9" i="3"/>
  <c r="R9" i="3" s="1"/>
  <c r="Q10" i="3"/>
  <c r="Q11" i="3"/>
  <c r="R11" i="3" s="1"/>
  <c r="Q12" i="3"/>
  <c r="R12" i="3" s="1"/>
  <c r="Q13" i="3"/>
  <c r="Q4" i="3"/>
  <c r="R4" i="3" s="1"/>
  <c r="I18" i="3"/>
  <c r="I19" i="3"/>
  <c r="I20" i="3"/>
  <c r="I21" i="3"/>
  <c r="I22" i="3"/>
  <c r="I23" i="3"/>
  <c r="I17" i="3"/>
  <c r="E18" i="3"/>
  <c r="P7" i="3" s="1"/>
  <c r="Q7" i="3" s="1"/>
  <c r="R7" i="3" s="1"/>
  <c r="E19" i="3"/>
  <c r="E20" i="3"/>
  <c r="E21" i="3"/>
  <c r="E22" i="3"/>
  <c r="E23" i="3"/>
  <c r="Q5" i="3"/>
  <c r="R5" i="3" s="1"/>
  <c r="R10" i="3"/>
  <c r="R13" i="3"/>
  <c r="N4" i="3"/>
  <c r="N9" i="3"/>
  <c r="M4" i="3"/>
  <c r="M5" i="3"/>
  <c r="N5" i="3" s="1"/>
  <c r="M7" i="3"/>
  <c r="N7" i="3" s="1"/>
  <c r="M8" i="3"/>
  <c r="N8" i="3" s="1"/>
  <c r="M9" i="3"/>
  <c r="M10" i="3"/>
  <c r="N10" i="3" s="1"/>
  <c r="M11" i="3"/>
  <c r="N11" i="3" s="1"/>
  <c r="M12" i="3"/>
  <c r="N12" i="3" s="1"/>
  <c r="M13" i="3"/>
  <c r="N13" i="3" s="1"/>
  <c r="M3" i="3"/>
  <c r="N3" i="3" s="1"/>
  <c r="E3" i="3"/>
  <c r="F3" i="3" s="1"/>
  <c r="I5" i="3"/>
  <c r="J5" i="3" s="1"/>
  <c r="D5" i="3"/>
  <c r="E5" i="3" s="1"/>
  <c r="F5" i="3" s="1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I4" i="3"/>
  <c r="J4" i="3" s="1"/>
  <c r="I3" i="3"/>
  <c r="J3" i="3"/>
  <c r="D4" i="3"/>
  <c r="E4" i="3" s="1"/>
  <c r="F4" i="3" s="1"/>
  <c r="D3" i="3"/>
  <c r="G26" i="1"/>
  <c r="G32" i="1" l="1"/>
  <c r="G31" i="1"/>
  <c r="G27" i="1" l="1"/>
  <c r="G28" i="1"/>
  <c r="B10" i="2" l="1"/>
  <c r="C10" i="2"/>
  <c r="B13" i="2"/>
  <c r="C13" i="2"/>
  <c r="B14" i="2"/>
  <c r="C14" i="2"/>
  <c r="B15" i="2"/>
  <c r="C15" i="2"/>
  <c r="B16" i="2"/>
  <c r="C16" i="2"/>
  <c r="B17" i="2"/>
  <c r="C17" i="2"/>
  <c r="B19" i="2"/>
  <c r="C19" i="2"/>
  <c r="B20" i="2"/>
  <c r="C20" i="2"/>
  <c r="B21" i="2"/>
  <c r="C21" i="2"/>
  <c r="B22" i="2"/>
  <c r="C22" i="2"/>
  <c r="B23" i="2"/>
  <c r="C23" i="2"/>
  <c r="B4" i="2"/>
  <c r="C4" i="2"/>
  <c r="B5" i="2"/>
  <c r="C5" i="2"/>
  <c r="B6" i="2"/>
  <c r="C6" i="2"/>
  <c r="B7" i="2"/>
  <c r="C7" i="2"/>
  <c r="B8" i="2"/>
  <c r="C8" i="2"/>
  <c r="C3" i="2"/>
  <c r="B3" i="2"/>
  <c r="G10" i="1"/>
  <c r="H10" i="1"/>
  <c r="G13" i="1"/>
  <c r="H13" i="1"/>
  <c r="G14" i="1"/>
  <c r="H14" i="1"/>
  <c r="G15" i="1"/>
  <c r="H15" i="1"/>
  <c r="G16" i="1"/>
  <c r="H16" i="1"/>
  <c r="G17" i="1"/>
  <c r="H17" i="1"/>
  <c r="G19" i="1"/>
  <c r="H19" i="1"/>
  <c r="G20" i="1"/>
  <c r="H20" i="1"/>
  <c r="G21" i="1"/>
  <c r="H21" i="1"/>
  <c r="G22" i="1"/>
  <c r="H22" i="1"/>
  <c r="G23" i="1"/>
  <c r="H23" i="1"/>
  <c r="H3" i="1"/>
  <c r="H4" i="1"/>
  <c r="H5" i="1"/>
  <c r="H6" i="1"/>
  <c r="H7" i="1"/>
  <c r="H8" i="1"/>
  <c r="G4" i="1"/>
  <c r="G5" i="1"/>
  <c r="G6" i="1"/>
  <c r="G7" i="1"/>
  <c r="G8" i="1"/>
  <c r="G3" i="1"/>
  <c r="E20" i="1"/>
  <c r="E21" i="1"/>
  <c r="E22" i="1"/>
  <c r="E23" i="1"/>
  <c r="E19" i="1"/>
  <c r="D20" i="1"/>
  <c r="D21" i="1"/>
  <c r="D22" i="1"/>
  <c r="D23" i="1"/>
  <c r="D19" i="1"/>
  <c r="E13" i="1"/>
</calcChain>
</file>

<file path=xl/sharedStrings.xml><?xml version="1.0" encoding="utf-8"?>
<sst xmlns="http://schemas.openxmlformats.org/spreadsheetml/2006/main" count="141" uniqueCount="66">
  <si>
    <t>X</t>
  </si>
  <si>
    <t>Y</t>
  </si>
  <si>
    <t>Feet</t>
  </si>
  <si>
    <t>Reference point</t>
  </si>
  <si>
    <t>Plank</t>
  </si>
  <si>
    <t>Building 1</t>
  </si>
  <si>
    <t>Building 2</t>
  </si>
  <si>
    <t>meter</t>
  </si>
  <si>
    <t>meters</t>
  </si>
  <si>
    <t>Circle by CG</t>
  </si>
  <si>
    <t>Robot</t>
  </si>
  <si>
    <t>Inches</t>
  </si>
  <si>
    <t>Meters</t>
  </si>
  <si>
    <t>Breadboard</t>
  </si>
  <si>
    <t>mm</t>
  </si>
  <si>
    <t>cm</t>
  </si>
  <si>
    <t>m</t>
  </si>
  <si>
    <t>Diameter</t>
  </si>
  <si>
    <t>Radius</t>
  </si>
  <si>
    <t>ID</t>
  </si>
  <si>
    <t>OD</t>
  </si>
  <si>
    <t>Capacitance</t>
  </si>
  <si>
    <t>Resistance</t>
  </si>
  <si>
    <t>Time</t>
  </si>
  <si>
    <t>Duty Cycle</t>
  </si>
  <si>
    <t>Frequency</t>
  </si>
  <si>
    <t>C</t>
  </si>
  <si>
    <t>R1</t>
  </si>
  <si>
    <t>R2</t>
  </si>
  <si>
    <t>TL</t>
  </si>
  <si>
    <t>TH</t>
  </si>
  <si>
    <t>T</t>
  </si>
  <si>
    <t>D</t>
  </si>
  <si>
    <t>F</t>
  </si>
  <si>
    <t>uF</t>
  </si>
  <si>
    <t>Kohm</t>
  </si>
  <si>
    <t>Sec</t>
  </si>
  <si>
    <t>%</t>
  </si>
  <si>
    <t>Hz</t>
  </si>
  <si>
    <t>rw</t>
  </si>
  <si>
    <t>t</t>
  </si>
  <si>
    <t xml:space="preserve">Vr </t>
  </si>
  <si>
    <t>Vl</t>
  </si>
  <si>
    <t>R</t>
  </si>
  <si>
    <t>w</t>
  </si>
  <si>
    <t>2T</t>
  </si>
  <si>
    <t>V</t>
  </si>
  <si>
    <t>Radius of wheels (m)</t>
  </si>
  <si>
    <t>Track width of vehicle (m)</t>
  </si>
  <si>
    <t>Velocity of wheel rotating at Nr (RPM)</t>
  </si>
  <si>
    <t>Velocity of wheel rotating at Nl (RPM)</t>
  </si>
  <si>
    <t>Radius of the turn of vehicle (m)</t>
  </si>
  <si>
    <t>Rotational speed of the vehicle (rad/s)</t>
  </si>
  <si>
    <t>Time to complete 1 circle (s)</t>
  </si>
  <si>
    <t>Time to complete full round (Figure of 8) (s)</t>
  </si>
  <si>
    <t>Average velocity of the vehicle (m/s)</t>
  </si>
  <si>
    <t>Nr</t>
  </si>
  <si>
    <t>Nl</t>
  </si>
  <si>
    <t>Results</t>
  </si>
  <si>
    <t>Inner wheel touches the block</t>
  </si>
  <si>
    <t>All Good</t>
  </si>
  <si>
    <t>Inner wheel touches the block and Vehicle Skids</t>
  </si>
  <si>
    <t>Outer wheel falls off and Vehicle Skids</t>
  </si>
  <si>
    <t>The vehicle may skid</t>
  </si>
  <si>
    <t>ON Time</t>
  </si>
  <si>
    <t>OFF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</si>
</sst>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Arena!$D$3:$D$8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-2</c:v>
                </c:pt>
                <c:pt idx="3">
                  <c:v>-2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Arena!$E$3:$E$8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-4</c:v>
                </c:pt>
                <c:pt idx="4">
                  <c:v>-4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Refence point+Sheet1!$C$10:$D$10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Arena!$D$10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Arena!$E$10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Building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Arena!$D$13:$D$17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-0.5</c:v>
                </c:pt>
                <c:pt idx="3">
                  <c:v>-0.5</c:v>
                </c:pt>
                <c:pt idx="4">
                  <c:v>0.5</c:v>
                </c:pt>
              </c:numCache>
            </c:numRef>
          </c:xVal>
          <c:yVal>
            <c:numRef>
              <c:f>Arena!$E$13:$E$17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</c:numCache>
            </c:numRef>
          </c:yVal>
          <c:smooth val="0"/>
        </c:ser>
        <c:ser>
          <c:idx val="3"/>
          <c:order val="3"/>
          <c:tx>
            <c:v>Building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Arena!$D$19:$D$23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-0.5</c:v>
                </c:pt>
                <c:pt idx="3">
                  <c:v>-0.5</c:v>
                </c:pt>
                <c:pt idx="4">
                  <c:v>0.5</c:v>
                </c:pt>
              </c:numCache>
            </c:numRef>
          </c:xVal>
          <c:yVal>
            <c:numRef>
              <c:f>Arena!$E$19:$E$23</c:f>
              <c:numCache>
                <c:formatCode>General</c:formatCode>
                <c:ptCount val="5"/>
                <c:pt idx="0">
                  <c:v>-1.5</c:v>
                </c:pt>
                <c:pt idx="1">
                  <c:v>-2.5</c:v>
                </c:pt>
                <c:pt idx="2">
                  <c:v>-2.5</c:v>
                </c:pt>
                <c:pt idx="3">
                  <c:v>-1.5</c:v>
                </c:pt>
                <c:pt idx="4">
                  <c:v>-1.5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07856"/>
        <c:axId val="414813840"/>
      </c:scatterChart>
      <c:valAx>
        <c:axId val="4148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3840"/>
        <c:crosses val="autoZero"/>
        <c:crossBetween val="midCat"/>
      </c:valAx>
      <c:valAx>
        <c:axId val="414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Plywood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ArenaANDPath!$B$3:$B$8</c:f>
              <c:numCache>
                <c:formatCode>General</c:formatCode>
                <c:ptCount val="6"/>
                <c:pt idx="0">
                  <c:v>0.60960000000000003</c:v>
                </c:pt>
                <c:pt idx="1">
                  <c:v>0.60960000000000003</c:v>
                </c:pt>
                <c:pt idx="2">
                  <c:v>-0.60960000000000003</c:v>
                </c:pt>
                <c:pt idx="3">
                  <c:v>-0.60960000000000003</c:v>
                </c:pt>
                <c:pt idx="4">
                  <c:v>0.60960000000000003</c:v>
                </c:pt>
                <c:pt idx="5">
                  <c:v>0.60960000000000003</c:v>
                </c:pt>
              </c:numCache>
            </c:numRef>
          </c:xVal>
          <c:yVal>
            <c:numRef>
              <c:f>ArenaANDPath!$C$3:$C$8</c:f>
              <c:numCache>
                <c:formatCode>General</c:formatCode>
                <c:ptCount val="6"/>
                <c:pt idx="0">
                  <c:v>0</c:v>
                </c:pt>
                <c:pt idx="1">
                  <c:v>1.2192000000000001</c:v>
                </c:pt>
                <c:pt idx="2">
                  <c:v>1.2192000000000001</c:v>
                </c:pt>
                <c:pt idx="3">
                  <c:v>-1.2192000000000001</c:v>
                </c:pt>
                <c:pt idx="4">
                  <c:v>-1.2192000000000001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Reference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ArenaANDPath!$B$10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ArenaANDPath!$C$10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Building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ArenaANDPath!$B$13:$B$17</c:f>
              <c:numCache>
                <c:formatCode>General</c:formatCode>
                <c:ptCount val="5"/>
                <c:pt idx="0">
                  <c:v>0.15240000000000001</c:v>
                </c:pt>
                <c:pt idx="1">
                  <c:v>0.15240000000000001</c:v>
                </c:pt>
                <c:pt idx="2">
                  <c:v>-0.15240000000000001</c:v>
                </c:pt>
                <c:pt idx="3">
                  <c:v>-0.15240000000000001</c:v>
                </c:pt>
                <c:pt idx="4">
                  <c:v>0.15240000000000001</c:v>
                </c:pt>
              </c:numCache>
            </c:numRef>
          </c:xVal>
          <c:yVal>
            <c:numRef>
              <c:f>ArenaANDPath!$C$13:$C$17</c:f>
              <c:numCache>
                <c:formatCode>General</c:formatCode>
                <c:ptCount val="5"/>
                <c:pt idx="0">
                  <c:v>0.45720000000000005</c:v>
                </c:pt>
                <c:pt idx="1">
                  <c:v>0.76200000000000001</c:v>
                </c:pt>
                <c:pt idx="2">
                  <c:v>0.76200000000000001</c:v>
                </c:pt>
                <c:pt idx="3">
                  <c:v>0.45720000000000005</c:v>
                </c:pt>
                <c:pt idx="4">
                  <c:v>0.45720000000000005</c:v>
                </c:pt>
              </c:numCache>
            </c:numRef>
          </c:yVal>
          <c:smooth val="0"/>
        </c:ser>
        <c:ser>
          <c:idx val="3"/>
          <c:order val="3"/>
          <c:tx>
            <c:v>Building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ArenaANDPath!$B$19:$B$23</c:f>
              <c:numCache>
                <c:formatCode>General</c:formatCode>
                <c:ptCount val="5"/>
                <c:pt idx="0">
                  <c:v>0.15240000000000001</c:v>
                </c:pt>
                <c:pt idx="1">
                  <c:v>0.15240000000000001</c:v>
                </c:pt>
                <c:pt idx="2">
                  <c:v>-0.15240000000000001</c:v>
                </c:pt>
                <c:pt idx="3">
                  <c:v>-0.15240000000000001</c:v>
                </c:pt>
                <c:pt idx="4">
                  <c:v>0.15240000000000001</c:v>
                </c:pt>
              </c:numCache>
            </c:numRef>
          </c:xVal>
          <c:yVal>
            <c:numRef>
              <c:f>ArenaANDPath!$C$19:$C$23</c:f>
              <c:numCache>
                <c:formatCode>General</c:formatCode>
                <c:ptCount val="5"/>
                <c:pt idx="0">
                  <c:v>-0.45720000000000005</c:v>
                </c:pt>
                <c:pt idx="1">
                  <c:v>-0.76200000000000001</c:v>
                </c:pt>
                <c:pt idx="2">
                  <c:v>-0.76200000000000001</c:v>
                </c:pt>
                <c:pt idx="3">
                  <c:v>-0.45720000000000005</c:v>
                </c:pt>
                <c:pt idx="4">
                  <c:v>-0.45720000000000005</c:v>
                </c:pt>
              </c:numCache>
            </c:numRef>
          </c:yVal>
          <c:smooth val="0"/>
        </c:ser>
        <c:ser>
          <c:idx val="4"/>
          <c:order val="4"/>
          <c:tx>
            <c:v>Circle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ArenaANDPath!$E$3:$E$60</c:f>
              <c:numCache>
                <c:formatCode>General</c:formatCode>
                <c:ptCount val="58"/>
                <c:pt idx="0">
                  <c:v>0</c:v>
                </c:pt>
                <c:pt idx="1">
                  <c:v>1.84205002773389E-4</c:v>
                </c:pt>
                <c:pt idx="2">
                  <c:v>1.1052295538046301E-3</c:v>
                </c:pt>
                <c:pt idx="3">
                  <c:v>5.7102894957607201E-3</c:v>
                </c:pt>
                <c:pt idx="4">
                  <c:v>2.8727614282909899E-2</c:v>
                </c:pt>
                <c:pt idx="5">
                  <c:v>0.14281647431771399</c:v>
                </c:pt>
                <c:pt idx="6">
                  <c:v>0.30563370294749997</c:v>
                </c:pt>
                <c:pt idx="7">
                  <c:v>0.44923215640512598</c:v>
                </c:pt>
                <c:pt idx="8">
                  <c:v>0.56458211586315799</c:v>
                </c:pt>
                <c:pt idx="9">
                  <c:v>0.64443017659764101</c:v>
                </c:pt>
                <c:pt idx="10">
                  <c:v>0.68375535460778902</c:v>
                </c:pt>
                <c:pt idx="11">
                  <c:v>0.68008481476397298</c:v>
                </c:pt>
                <c:pt idx="12">
                  <c:v>0.63364936695262597</c:v>
                </c:pt>
                <c:pt idx="13">
                  <c:v>0.54736895235184901</c:v>
                </c:pt>
                <c:pt idx="14">
                  <c:v>0.42666903248577598</c:v>
                </c:pt>
                <c:pt idx="15">
                  <c:v>0.279139426831162</c:v>
                </c:pt>
                <c:pt idx="16">
                  <c:v>0.114057051856865</c:v>
                </c:pt>
                <c:pt idx="17">
                  <c:v>-5.81974275100876E-2</c:v>
                </c:pt>
                <c:pt idx="18">
                  <c:v>-0.22679235202826201</c:v>
                </c:pt>
                <c:pt idx="19">
                  <c:v>-0.38112618158719502</c:v>
                </c:pt>
                <c:pt idx="20">
                  <c:v>-0.51149413836426205</c:v>
                </c:pt>
                <c:pt idx="21">
                  <c:v>-0.60969846001969497</c:v>
                </c:pt>
                <c:pt idx="22">
                  <c:v>-0.66956388915457399</c:v>
                </c:pt>
                <c:pt idx="23">
                  <c:v>-0.68732598416416302</c:v>
                </c:pt>
                <c:pt idx="24">
                  <c:v>-0.66186783382928904</c:v>
                </c:pt>
                <c:pt idx="25">
                  <c:v>-0.594790290623326</c:v>
                </c:pt>
                <c:pt idx="26">
                  <c:v>-0.49031130634311498</c:v>
                </c:pt>
                <c:pt idx="27">
                  <c:v>-0.35500070001323503</c:v>
                </c:pt>
                <c:pt idx="28">
                  <c:v>-0.19736703631603</c:v>
                </c:pt>
                <c:pt idx="29">
                  <c:v>-2.7322592345376599E-2</c:v>
                </c:pt>
                <c:pt idx="30">
                  <c:v>1.66013999005188E-3</c:v>
                </c:pt>
                <c:pt idx="31">
                  <c:v>1.6601399900846401E-3</c:v>
                </c:pt>
                <c:pt idx="32">
                  <c:v>1.6601399901173899E-3</c:v>
                </c:pt>
                <c:pt idx="33">
                  <c:v>0.17275045078858001</c:v>
                </c:pt>
                <c:pt idx="34">
                  <c:v>0.33318669728064199</c:v>
                </c:pt>
                <c:pt idx="35">
                  <c:v>0.47288037112467501</c:v>
                </c:pt>
                <c:pt idx="36">
                  <c:v>0.58304729278106104</c:v>
                </c:pt>
                <c:pt idx="37">
                  <c:v>0.65675997589679103</c:v>
                </c:pt>
                <c:pt idx="38">
                  <c:v>0.68938323961493797</c:v>
                </c:pt>
                <c:pt idx="39">
                  <c:v>0.67886567675446996</c:v>
                </c:pt>
                <c:pt idx="40">
                  <c:v>0.62586864983770696</c:v>
                </c:pt>
                <c:pt idx="41">
                  <c:v>0.53372470347237699</c:v>
                </c:pt>
                <c:pt idx="42">
                  <c:v>0.40822800818953497</c:v>
                </c:pt>
                <c:pt idx="43">
                  <c:v>0.25727001299082802</c:v>
                </c:pt>
                <c:pt idx="44">
                  <c:v>9.0343217402372999E-2</c:v>
                </c:pt>
                <c:pt idx="45">
                  <c:v>-8.2055733294248007E-2</c:v>
                </c:pt>
                <c:pt idx="46">
                  <c:v>-0.24908609525080999</c:v>
                </c:pt>
                <c:pt idx="47">
                  <c:v>-0.40024471075359003</c:v>
                </c:pt>
                <c:pt idx="48">
                  <c:v>-0.52602646492516603</c:v>
                </c:pt>
                <c:pt idx="49">
                  <c:v>-0.61852198376851497</c:v>
                </c:pt>
                <c:pt idx="50">
                  <c:v>-0.67191498926780202</c:v>
                </c:pt>
                <c:pt idx="51">
                  <c:v>-0.68284803699795704</c:v>
                </c:pt>
                <c:pt idx="52">
                  <c:v>-0.65063363803028096</c:v>
                </c:pt>
                <c:pt idx="53">
                  <c:v>-0.57729748942396197</c:v>
                </c:pt>
                <c:pt idx="54">
                  <c:v>-0.46745109489548797</c:v>
                </c:pt>
                <c:pt idx="55">
                  <c:v>-0.32800178549834202</c:v>
                </c:pt>
                <c:pt idx="56">
                  <c:v>-0.16771837471356599</c:v>
                </c:pt>
                <c:pt idx="57">
                  <c:v>3.3202396904740698E-3</c:v>
                </c:pt>
              </c:numCache>
            </c:numRef>
          </c:xVal>
          <c:yVal>
            <c:numRef>
              <c:f>ArenaANDPath!$F$3:$F$60</c:f>
              <c:numCache>
                <c:formatCode>0.00E+00</c:formatCode>
                <c:ptCount val="58"/>
                <c:pt idx="0" formatCode="General">
                  <c:v>0</c:v>
                </c:pt>
                <c:pt idx="1">
                  <c:v>2.4677442658705599E-8</c:v>
                </c:pt>
                <c:pt idx="2">
                  <c:v>8.8838774969887901E-7</c:v>
                </c:pt>
                <c:pt idx="3">
                  <c:v>2.3714886197252602E-5</c:v>
                </c:pt>
                <c:pt idx="4" formatCode="General">
                  <c:v>6.0046282035215595E-4</c:v>
                </c:pt>
                <c:pt idx="5" formatCode="General">
                  <c:v>1.49974314582397E-2</c:v>
                </c:pt>
                <c:pt idx="6" formatCode="General">
                  <c:v>7.1671866499203096E-2</c:v>
                </c:pt>
                <c:pt idx="7" formatCode="General">
                  <c:v>0.16707063845395301</c:v>
                </c:pt>
                <c:pt idx="8" formatCode="General">
                  <c:v>0.29519490773548701</c:v>
                </c:pt>
                <c:pt idx="9" formatCode="General">
                  <c:v>0.44798799894984398</c:v>
                </c:pt>
                <c:pt idx="10" formatCode="General">
                  <c:v>0.61584201856321696</c:v>
                </c:pt>
                <c:pt idx="11" formatCode="General">
                  <c:v>0.78820201584550798</c:v>
                </c:pt>
                <c:pt idx="12" formatCode="General">
                  <c:v>0.95422969640648003</c:v>
                </c:pt>
                <c:pt idx="13" formatCode="General">
                  <c:v>1.10348495287075</c:v>
                </c:pt>
                <c:pt idx="14" formatCode="General">
                  <c:v>1.22658235686539</c:v>
                </c:pt>
                <c:pt idx="15" formatCode="General">
                  <c:v>1.3157813309698601</c:v>
                </c:pt>
                <c:pt idx="16" formatCode="General">
                  <c:v>1.3654728895964801</c:v>
                </c:pt>
                <c:pt idx="17" formatCode="General">
                  <c:v>1.3725323416939501</c:v>
                </c:pt>
                <c:pt idx="18" formatCode="General">
                  <c:v>1.33651577671883</c:v>
                </c:pt>
                <c:pt idx="19" formatCode="General">
                  <c:v>1.2596879784972801</c:v>
                </c:pt>
                <c:pt idx="20" formatCode="General">
                  <c:v>1.1468800117056199</c:v>
                </c:pt>
                <c:pt idx="21" formatCode="General">
                  <c:v>1.0051854361774999</c:v>
                </c:pt>
                <c:pt idx="22" formatCode="General">
                  <c:v>0.84351425160711202</c:v>
                </c:pt>
                <c:pt idx="23" formatCode="General">
                  <c:v>0.67203262137586295</c:v>
                </c:pt>
                <c:pt idx="24" formatCode="General">
                  <c:v>0.50152360663639695</c:v>
                </c:pt>
                <c:pt idx="25" formatCode="General">
                  <c:v>0.34270910879898703</c:v>
                </c:pt>
                <c:pt idx="26" formatCode="General">
                  <c:v>0.20557565784820001</c:v>
                </c:pt>
                <c:pt idx="27" formatCode="General">
                  <c:v>9.8746442085203501E-2</c:v>
                </c:pt>
                <c:pt idx="28" formatCode="General">
                  <c:v>2.89390671503661E-2</c:v>
                </c:pt>
                <c:pt idx="29" formatCode="General">
                  <c:v>5.4314137556967304E-4</c:v>
                </c:pt>
                <c:pt idx="30">
                  <c:v>2.0071273168580598E-6</c:v>
                </c:pt>
                <c:pt idx="31">
                  <c:v>2.0071273169370999E-6</c:v>
                </c:pt>
                <c:pt idx="32">
                  <c:v>2.0071273170161899E-6</c:v>
                </c:pt>
                <c:pt idx="33" formatCode="General">
                  <c:v>-2.1200518118088402E-2</c:v>
                </c:pt>
                <c:pt idx="34" formatCode="General">
                  <c:v>-8.4300853596076905E-2</c:v>
                </c:pt>
                <c:pt idx="35" formatCode="General">
                  <c:v>-0.18533114120258401</c:v>
                </c:pt>
                <c:pt idx="36" formatCode="General">
                  <c:v>-0.31793842191767901</c:v>
                </c:pt>
                <c:pt idx="37" formatCode="General">
                  <c:v>-0.47378412084381699</c:v>
                </c:pt>
                <c:pt idx="38" formatCode="General">
                  <c:v>-0.643068391200731</c:v>
                </c:pt>
                <c:pt idx="39" formatCode="General">
                  <c:v>-0.81514634562073396</c:v>
                </c:pt>
                <c:pt idx="40" formatCode="General">
                  <c:v>-0.97919742505601404</c:v>
                </c:pt>
                <c:pt idx="41" formatCode="General">
                  <c:v>-1.12490581422465</c:v>
                </c:pt>
                <c:pt idx="42" formatCode="General">
                  <c:v>-1.24310911789668</c:v>
                </c:pt>
                <c:pt idx="43" formatCode="General">
                  <c:v>-1.3263745081346701</c:v>
                </c:pt>
                <c:pt idx="44" formatCode="General">
                  <c:v>-1.3694661133550201</c:v>
                </c:pt>
                <c:pt idx="45" formatCode="General">
                  <c:v>-1.3696742589784301</c:v>
                </c:pt>
                <c:pt idx="46" formatCode="General">
                  <c:v>-1.32698585644851</c:v>
                </c:pt>
                <c:pt idx="47" formatCode="General">
                  <c:v>-1.2440852262628499</c:v>
                </c:pt>
                <c:pt idx="48" formatCode="General">
                  <c:v>-1.1261853032628</c:v>
                </c:pt>
                <c:pt idx="49" formatCode="General">
                  <c:v>-0.98069983828503704</c:v>
                </c:pt>
                <c:pt idx="50" formatCode="General">
                  <c:v>-0.816777208701292</c:v>
                </c:pt>
                <c:pt idx="51" formatCode="General">
                  <c:v>-0.64472515264491603</c:v>
                </c:pt>
                <c:pt idx="52" formatCode="General">
                  <c:v>-0.47536260062987301</c:v>
                </c:pt>
                <c:pt idx="53" formatCode="General">
                  <c:v>-0.31933936250975098</c:v>
                </c:pt>
                <c:pt idx="54" formatCode="General">
                  <c:v>-0.18646644903604301</c:v>
                </c:pt>
                <c:pt idx="55" formatCode="General">
                  <c:v>-8.5099138553049999E-2</c:v>
                </c:pt>
                <c:pt idx="56" formatCode="General">
                  <c:v>-2.1611582661400602E-2</c:v>
                </c:pt>
                <c:pt idx="57">
                  <c:v>4.0114462866898404E-6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06224"/>
        <c:axId val="414813296"/>
      </c:scatterChart>
      <c:valAx>
        <c:axId val="4148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3296"/>
        <c:crosses val="autoZero"/>
        <c:crossBetween val="midCat"/>
      </c:valAx>
      <c:valAx>
        <c:axId val="4148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38099</xdr:rowOff>
    </xdr:from>
    <xdr:to>
      <xdr:col>16</xdr:col>
      <xdr:colOff>180976</xdr:colOff>
      <xdr:row>22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76199</xdr:rowOff>
    </xdr:from>
    <xdr:to>
      <xdr:col>16</xdr:col>
      <xdr:colOff>266700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581025</xdr:colOff>
      <xdr:row>4</xdr:row>
      <xdr:rowOff>76200</xdr:rowOff>
    </xdr:from>
    <xdr:to>
      <xdr:col>19</xdr:col>
      <xdr:colOff>408834</xdr:colOff>
      <xdr:row>13</xdr:row>
      <xdr:rowOff>161700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838200"/>
          <a:ext cx="5923809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123825</xdr:rowOff>
    </xdr:from>
    <xdr:to>
      <xdr:col>19</xdr:col>
      <xdr:colOff>151695</xdr:colOff>
      <xdr:row>29</xdr:row>
      <xdr:rowOff>85373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0" y="2790825"/>
          <a:ext cx="5638095" cy="2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581025</xdr:colOff>
      <xdr:row>4</xdr:row>
      <xdr:rowOff>76200</xdr:rowOff>
    </xdr:from>
    <xdr:to>
      <xdr:col>19</xdr:col>
      <xdr:colOff>408834</xdr:colOff>
      <xdr:row>13</xdr:row>
      <xdr:rowOff>161700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838200"/>
          <a:ext cx="5923809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123825</xdr:rowOff>
    </xdr:from>
    <xdr:to>
      <xdr:col>19</xdr:col>
      <xdr:colOff>151695</xdr:colOff>
      <xdr:row>29</xdr:row>
      <xdr:rowOff>85373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0" y="2790825"/>
          <a:ext cx="5638095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16" workbookViewId="0">
      <selection activeCell="G27" sqref="G27"/>
    </sheetView>
  </sheetViews>
  <sheetFormatPr defaultRowHeight="15" x14ac:dyDescent="0.25"/>
  <cols>
    <col min="1" max="16384" width="9.140625" style="2"/>
  </cols>
  <sheetData>
    <row r="1" spans="2:8" x14ac:dyDescent="0.25">
      <c r="D1" s="2" t="s">
        <v>2</v>
      </c>
      <c r="E1" s="2" t="s">
        <v>2</v>
      </c>
      <c r="G1" s="2" t="s">
        <v>7</v>
      </c>
      <c r="H1" s="2" t="s">
        <v>7</v>
      </c>
    </row>
    <row r="2" spans="2:8" x14ac:dyDescent="0.25">
      <c r="D2" s="2" t="s">
        <v>0</v>
      </c>
      <c r="E2" s="2" t="s">
        <v>1</v>
      </c>
      <c r="G2" s="2" t="s">
        <v>0</v>
      </c>
      <c r="H2" s="2" t="s">
        <v>1</v>
      </c>
    </row>
    <row r="3" spans="2:8" x14ac:dyDescent="0.25">
      <c r="B3" s="14" t="s">
        <v>4</v>
      </c>
      <c r="C3" s="14"/>
      <c r="D3" s="2">
        <v>2</v>
      </c>
      <c r="E3" s="2">
        <v>0</v>
      </c>
      <c r="G3" s="2">
        <f>D3*0.3048</f>
        <v>0.60960000000000003</v>
      </c>
      <c r="H3" s="2">
        <f>E3*0.3048</f>
        <v>0</v>
      </c>
    </row>
    <row r="4" spans="2:8" x14ac:dyDescent="0.25">
      <c r="B4" s="14"/>
      <c r="C4" s="14"/>
      <c r="D4" s="2">
        <v>2</v>
      </c>
      <c r="E4" s="2">
        <v>4</v>
      </c>
      <c r="G4" s="2">
        <f t="shared" ref="G4:H8" si="0">D4*0.3048</f>
        <v>0.60960000000000003</v>
      </c>
      <c r="H4" s="2">
        <f t="shared" si="0"/>
        <v>1.2192000000000001</v>
      </c>
    </row>
    <row r="5" spans="2:8" x14ac:dyDescent="0.25">
      <c r="B5" s="14"/>
      <c r="C5" s="14"/>
      <c r="D5" s="2">
        <v>-2</v>
      </c>
      <c r="E5" s="2">
        <v>4</v>
      </c>
      <c r="G5" s="2">
        <f t="shared" si="0"/>
        <v>-0.60960000000000003</v>
      </c>
      <c r="H5" s="2">
        <f t="shared" si="0"/>
        <v>1.2192000000000001</v>
      </c>
    </row>
    <row r="6" spans="2:8" x14ac:dyDescent="0.25">
      <c r="B6" s="14"/>
      <c r="C6" s="14"/>
      <c r="D6" s="2">
        <v>-2</v>
      </c>
      <c r="E6" s="2">
        <v>-4</v>
      </c>
      <c r="G6" s="2">
        <f t="shared" si="0"/>
        <v>-0.60960000000000003</v>
      </c>
      <c r="H6" s="2">
        <f t="shared" si="0"/>
        <v>-1.2192000000000001</v>
      </c>
    </row>
    <row r="7" spans="2:8" x14ac:dyDescent="0.25">
      <c r="B7" s="14"/>
      <c r="C7" s="14"/>
      <c r="D7" s="2">
        <v>2</v>
      </c>
      <c r="E7" s="2">
        <v>-4</v>
      </c>
      <c r="G7" s="2">
        <f t="shared" si="0"/>
        <v>0.60960000000000003</v>
      </c>
      <c r="H7" s="2">
        <f t="shared" si="0"/>
        <v>-1.2192000000000001</v>
      </c>
    </row>
    <row r="8" spans="2:8" x14ac:dyDescent="0.25">
      <c r="B8" s="14"/>
      <c r="C8" s="14"/>
      <c r="D8" s="2">
        <v>2</v>
      </c>
      <c r="E8" s="2">
        <v>0</v>
      </c>
      <c r="G8" s="2">
        <f t="shared" si="0"/>
        <v>0.60960000000000003</v>
      </c>
      <c r="H8" s="2">
        <f t="shared" si="0"/>
        <v>0</v>
      </c>
    </row>
    <row r="10" spans="2:8" x14ac:dyDescent="0.25">
      <c r="B10" s="14" t="s">
        <v>3</v>
      </c>
      <c r="C10" s="14"/>
      <c r="D10" s="2">
        <v>0</v>
      </c>
      <c r="E10" s="2">
        <v>0</v>
      </c>
      <c r="G10" s="2">
        <f t="shared" ref="G10:G23" si="1">D10*0.3048</f>
        <v>0</v>
      </c>
      <c r="H10" s="2">
        <f t="shared" ref="H10:H23" si="2">E10*0.3048</f>
        <v>0</v>
      </c>
    </row>
    <row r="12" spans="2:8" x14ac:dyDescent="0.25">
      <c r="D12" s="2" t="s">
        <v>0</v>
      </c>
      <c r="E12" s="2" t="s">
        <v>1</v>
      </c>
    </row>
    <row r="13" spans="2:8" x14ac:dyDescent="0.25">
      <c r="B13" s="14" t="s">
        <v>5</v>
      </c>
      <c r="C13" s="14"/>
      <c r="D13" s="2">
        <v>0.5</v>
      </c>
      <c r="E13" s="2">
        <f>2-0.5</f>
        <v>1.5</v>
      </c>
      <c r="G13" s="2">
        <f t="shared" si="1"/>
        <v>0.15240000000000001</v>
      </c>
      <c r="H13" s="2">
        <f t="shared" si="2"/>
        <v>0.45720000000000005</v>
      </c>
    </row>
    <row r="14" spans="2:8" x14ac:dyDescent="0.25">
      <c r="B14" s="14"/>
      <c r="C14" s="14"/>
      <c r="D14" s="2">
        <v>0.5</v>
      </c>
      <c r="E14" s="2">
        <v>2.5</v>
      </c>
      <c r="G14" s="2">
        <f t="shared" si="1"/>
        <v>0.15240000000000001</v>
      </c>
      <c r="H14" s="2">
        <f t="shared" si="2"/>
        <v>0.76200000000000001</v>
      </c>
    </row>
    <row r="15" spans="2:8" x14ac:dyDescent="0.25">
      <c r="B15" s="14"/>
      <c r="C15" s="14"/>
      <c r="D15" s="2">
        <v>-0.5</v>
      </c>
      <c r="E15" s="2">
        <v>2.5</v>
      </c>
      <c r="G15" s="2">
        <f t="shared" si="1"/>
        <v>-0.15240000000000001</v>
      </c>
      <c r="H15" s="2">
        <f t="shared" si="2"/>
        <v>0.76200000000000001</v>
      </c>
    </row>
    <row r="16" spans="2:8" x14ac:dyDescent="0.25">
      <c r="B16" s="14"/>
      <c r="C16" s="14"/>
      <c r="D16" s="2">
        <v>-0.5</v>
      </c>
      <c r="E16" s="2">
        <v>1.5</v>
      </c>
      <c r="G16" s="2">
        <f t="shared" si="1"/>
        <v>-0.15240000000000001</v>
      </c>
      <c r="H16" s="2">
        <f t="shared" si="2"/>
        <v>0.45720000000000005</v>
      </c>
    </row>
    <row r="17" spans="2:8" x14ac:dyDescent="0.25">
      <c r="B17" s="14"/>
      <c r="C17" s="14"/>
      <c r="D17" s="2">
        <v>0.5</v>
      </c>
      <c r="E17" s="2">
        <v>1.5</v>
      </c>
      <c r="G17" s="2">
        <f t="shared" si="1"/>
        <v>0.15240000000000001</v>
      </c>
      <c r="H17" s="2">
        <f t="shared" si="2"/>
        <v>0.45720000000000005</v>
      </c>
    </row>
    <row r="19" spans="2:8" x14ac:dyDescent="0.25">
      <c r="B19" s="14" t="s">
        <v>6</v>
      </c>
      <c r="C19" s="14"/>
      <c r="D19" s="2">
        <f>D13</f>
        <v>0.5</v>
      </c>
      <c r="E19" s="2">
        <f>-E13</f>
        <v>-1.5</v>
      </c>
      <c r="G19" s="2">
        <f t="shared" si="1"/>
        <v>0.15240000000000001</v>
      </c>
      <c r="H19" s="2">
        <f t="shared" si="2"/>
        <v>-0.45720000000000005</v>
      </c>
    </row>
    <row r="20" spans="2:8" x14ac:dyDescent="0.25">
      <c r="B20" s="14"/>
      <c r="C20" s="14"/>
      <c r="D20" s="2">
        <f t="shared" ref="D20:D23" si="3">D14</f>
        <v>0.5</v>
      </c>
      <c r="E20" s="2">
        <f t="shared" ref="E20:E23" si="4">-E14</f>
        <v>-2.5</v>
      </c>
      <c r="G20" s="2">
        <f t="shared" si="1"/>
        <v>0.15240000000000001</v>
      </c>
      <c r="H20" s="2">
        <f t="shared" si="2"/>
        <v>-0.76200000000000001</v>
      </c>
    </row>
    <row r="21" spans="2:8" x14ac:dyDescent="0.25">
      <c r="B21" s="14"/>
      <c r="C21" s="14"/>
      <c r="D21" s="2">
        <f t="shared" si="3"/>
        <v>-0.5</v>
      </c>
      <c r="E21" s="2">
        <f t="shared" si="4"/>
        <v>-2.5</v>
      </c>
      <c r="G21" s="2">
        <f t="shared" si="1"/>
        <v>-0.15240000000000001</v>
      </c>
      <c r="H21" s="2">
        <f t="shared" si="2"/>
        <v>-0.76200000000000001</v>
      </c>
    </row>
    <row r="22" spans="2:8" x14ac:dyDescent="0.25">
      <c r="B22" s="14"/>
      <c r="C22" s="14"/>
      <c r="D22" s="2">
        <f t="shared" si="3"/>
        <v>-0.5</v>
      </c>
      <c r="E22" s="2">
        <f t="shared" si="4"/>
        <v>-1.5</v>
      </c>
      <c r="G22" s="2">
        <f t="shared" si="1"/>
        <v>-0.15240000000000001</v>
      </c>
      <c r="H22" s="2">
        <f t="shared" si="2"/>
        <v>-0.45720000000000005</v>
      </c>
    </row>
    <row r="23" spans="2:8" x14ac:dyDescent="0.25">
      <c r="B23" s="14"/>
      <c r="C23" s="14"/>
      <c r="D23" s="2">
        <f t="shared" si="3"/>
        <v>0.5</v>
      </c>
      <c r="E23" s="2">
        <f t="shared" si="4"/>
        <v>-1.5</v>
      </c>
      <c r="G23" s="2">
        <f t="shared" si="1"/>
        <v>0.15240000000000001</v>
      </c>
      <c r="H23" s="2">
        <f t="shared" si="2"/>
        <v>-0.45720000000000005</v>
      </c>
    </row>
    <row r="24" spans="2:8" x14ac:dyDescent="0.25">
      <c r="B24" s="1"/>
      <c r="C24" s="1"/>
    </row>
    <row r="25" spans="2:8" x14ac:dyDescent="0.25">
      <c r="D25" s="2" t="s">
        <v>11</v>
      </c>
      <c r="G25" s="2" t="s">
        <v>12</v>
      </c>
    </row>
    <row r="26" spans="2:8" x14ac:dyDescent="0.25">
      <c r="B26" s="14" t="s">
        <v>10</v>
      </c>
      <c r="C26" s="14"/>
      <c r="D26" s="2">
        <v>6</v>
      </c>
      <c r="G26" s="2">
        <f>D26*0.0254</f>
        <v>0.15239999999999998</v>
      </c>
    </row>
    <row r="27" spans="2:8" x14ac:dyDescent="0.25">
      <c r="B27" s="14"/>
      <c r="C27" s="14"/>
      <c r="D27" s="2">
        <v>6</v>
      </c>
      <c r="G27" s="2">
        <f t="shared" ref="G27:G28" si="5">D27*0.0254</f>
        <v>0.15239999999999998</v>
      </c>
    </row>
    <row r="28" spans="2:8" x14ac:dyDescent="0.25">
      <c r="B28" s="14"/>
      <c r="C28" s="14"/>
      <c r="D28" s="2">
        <v>12</v>
      </c>
      <c r="G28" s="2">
        <f t="shared" si="5"/>
        <v>0.30479999999999996</v>
      </c>
    </row>
    <row r="30" spans="2:8" x14ac:dyDescent="0.25">
      <c r="D30" s="2" t="s">
        <v>14</v>
      </c>
      <c r="G30" s="2" t="s">
        <v>12</v>
      </c>
    </row>
    <row r="31" spans="2:8" x14ac:dyDescent="0.25">
      <c r="B31" s="14" t="s">
        <v>13</v>
      </c>
      <c r="C31" s="14"/>
      <c r="D31" s="2">
        <v>84</v>
      </c>
      <c r="G31" s="2">
        <f>D31*0.001</f>
        <v>8.4000000000000005E-2</v>
      </c>
    </row>
    <row r="32" spans="2:8" x14ac:dyDescent="0.25">
      <c r="B32" s="14"/>
      <c r="C32" s="14"/>
      <c r="D32" s="2">
        <v>55</v>
      </c>
      <c r="G32" s="2">
        <f>D32*0.001</f>
        <v>5.5E-2</v>
      </c>
    </row>
  </sheetData>
  <mergeCells count="6">
    <mergeCell ref="B31:C32"/>
    <mergeCell ref="B10:C10"/>
    <mergeCell ref="B3:C8"/>
    <mergeCell ref="B13:C17"/>
    <mergeCell ref="B19:C23"/>
    <mergeCell ref="B26:C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topLeftCell="A10" workbookViewId="0">
      <selection activeCell="H23" sqref="H23"/>
    </sheetView>
  </sheetViews>
  <sheetFormatPr defaultRowHeight="15" x14ac:dyDescent="0.25"/>
  <sheetData>
    <row r="1" spans="2:6" x14ac:dyDescent="0.25">
      <c r="B1" t="s">
        <v>8</v>
      </c>
      <c r="C1" t="s">
        <v>8</v>
      </c>
      <c r="E1" s="15" t="s">
        <v>9</v>
      </c>
      <c r="F1" s="15"/>
    </row>
    <row r="2" spans="2:6" x14ac:dyDescent="0.25">
      <c r="B2" t="s">
        <v>0</v>
      </c>
      <c r="C2" t="s">
        <v>1</v>
      </c>
      <c r="E2" t="s">
        <v>0</v>
      </c>
      <c r="F2" t="s">
        <v>1</v>
      </c>
    </row>
    <row r="3" spans="2:6" x14ac:dyDescent="0.25">
      <c r="B3">
        <f>Arena!G3</f>
        <v>0.60960000000000003</v>
      </c>
      <c r="C3">
        <f>Arena!H3</f>
        <v>0</v>
      </c>
      <c r="E3">
        <v>0</v>
      </c>
      <c r="F3">
        <v>0</v>
      </c>
    </row>
    <row r="4" spans="2:6" x14ac:dyDescent="0.25">
      <c r="B4">
        <f>Arena!G4</f>
        <v>0.60960000000000003</v>
      </c>
      <c r="C4">
        <f>Arena!H4</f>
        <v>1.2192000000000001</v>
      </c>
      <c r="E4">
        <v>1.84205002773389E-4</v>
      </c>
      <c r="F4" s="3">
        <v>2.4677442658705599E-8</v>
      </c>
    </row>
    <row r="5" spans="2:6" x14ac:dyDescent="0.25">
      <c r="B5">
        <f>Arena!G5</f>
        <v>-0.60960000000000003</v>
      </c>
      <c r="C5">
        <f>Arena!H5</f>
        <v>1.2192000000000001</v>
      </c>
      <c r="E5">
        <v>1.1052295538046301E-3</v>
      </c>
      <c r="F5" s="3">
        <v>8.8838774969887901E-7</v>
      </c>
    </row>
    <row r="6" spans="2:6" x14ac:dyDescent="0.25">
      <c r="B6">
        <f>Arena!G6</f>
        <v>-0.60960000000000003</v>
      </c>
      <c r="C6">
        <f>Arena!H6</f>
        <v>-1.2192000000000001</v>
      </c>
      <c r="E6">
        <v>5.7102894957607201E-3</v>
      </c>
      <c r="F6" s="3">
        <v>2.3714886197252602E-5</v>
      </c>
    </row>
    <row r="7" spans="2:6" x14ac:dyDescent="0.25">
      <c r="B7">
        <f>Arena!G7</f>
        <v>0.60960000000000003</v>
      </c>
      <c r="C7">
        <f>Arena!H7</f>
        <v>-1.2192000000000001</v>
      </c>
      <c r="E7">
        <v>2.8727614282909899E-2</v>
      </c>
      <c r="F7">
        <v>6.0046282035215595E-4</v>
      </c>
    </row>
    <row r="8" spans="2:6" x14ac:dyDescent="0.25">
      <c r="B8">
        <f>Arena!G8</f>
        <v>0.60960000000000003</v>
      </c>
      <c r="C8">
        <f>Arena!H8</f>
        <v>0</v>
      </c>
      <c r="E8">
        <v>0.14281647431771399</v>
      </c>
      <c r="F8">
        <v>1.49974314582397E-2</v>
      </c>
    </row>
    <row r="9" spans="2:6" x14ac:dyDescent="0.25">
      <c r="E9">
        <v>0.30563370294749997</v>
      </c>
      <c r="F9">
        <v>7.1671866499203096E-2</v>
      </c>
    </row>
    <row r="10" spans="2:6" x14ac:dyDescent="0.25">
      <c r="B10">
        <f>Arena!G10</f>
        <v>0</v>
      </c>
      <c r="C10">
        <f>Arena!H10</f>
        <v>0</v>
      </c>
      <c r="E10">
        <v>0.44923215640512598</v>
      </c>
      <c r="F10">
        <v>0.16707063845395301</v>
      </c>
    </row>
    <row r="11" spans="2:6" x14ac:dyDescent="0.25">
      <c r="E11">
        <v>0.56458211586315799</v>
      </c>
      <c r="F11">
        <v>0.29519490773548701</v>
      </c>
    </row>
    <row r="12" spans="2:6" x14ac:dyDescent="0.25">
      <c r="E12">
        <v>0.64443017659764101</v>
      </c>
      <c r="F12">
        <v>0.44798799894984398</v>
      </c>
    </row>
    <row r="13" spans="2:6" x14ac:dyDescent="0.25">
      <c r="B13">
        <f>Arena!G13</f>
        <v>0.15240000000000001</v>
      </c>
      <c r="C13">
        <f>Arena!H13</f>
        <v>0.45720000000000005</v>
      </c>
      <c r="E13">
        <v>0.68375535460778902</v>
      </c>
      <c r="F13">
        <v>0.61584201856321696</v>
      </c>
    </row>
    <row r="14" spans="2:6" x14ac:dyDescent="0.25">
      <c r="B14">
        <f>Arena!G14</f>
        <v>0.15240000000000001</v>
      </c>
      <c r="C14">
        <f>Arena!H14</f>
        <v>0.76200000000000001</v>
      </c>
      <c r="E14">
        <v>0.68008481476397298</v>
      </c>
      <c r="F14">
        <v>0.78820201584550798</v>
      </c>
    </row>
    <row r="15" spans="2:6" x14ac:dyDescent="0.25">
      <c r="B15">
        <f>Arena!G15</f>
        <v>-0.15240000000000001</v>
      </c>
      <c r="C15">
        <f>Arena!H15</f>
        <v>0.76200000000000001</v>
      </c>
      <c r="E15">
        <v>0.63364936695262597</v>
      </c>
      <c r="F15">
        <v>0.95422969640648003</v>
      </c>
    </row>
    <row r="16" spans="2:6" x14ac:dyDescent="0.25">
      <c r="B16">
        <f>Arena!G16</f>
        <v>-0.15240000000000001</v>
      </c>
      <c r="C16">
        <f>Arena!H16</f>
        <v>0.45720000000000005</v>
      </c>
      <c r="E16">
        <v>0.54736895235184901</v>
      </c>
      <c r="F16">
        <v>1.10348495287075</v>
      </c>
    </row>
    <row r="17" spans="2:6" x14ac:dyDescent="0.25">
      <c r="B17">
        <f>Arena!G17</f>
        <v>0.15240000000000001</v>
      </c>
      <c r="C17">
        <f>Arena!H17</f>
        <v>0.45720000000000005</v>
      </c>
      <c r="E17">
        <v>0.42666903248577598</v>
      </c>
      <c r="F17">
        <v>1.22658235686539</v>
      </c>
    </row>
    <row r="18" spans="2:6" x14ac:dyDescent="0.25">
      <c r="E18">
        <v>0.279139426831162</v>
      </c>
      <c r="F18">
        <v>1.3157813309698601</v>
      </c>
    </row>
    <row r="19" spans="2:6" x14ac:dyDescent="0.25">
      <c r="B19">
        <f>Arena!G19</f>
        <v>0.15240000000000001</v>
      </c>
      <c r="C19">
        <f>Arena!H19</f>
        <v>-0.45720000000000005</v>
      </c>
      <c r="E19">
        <v>0.114057051856865</v>
      </c>
      <c r="F19">
        <v>1.3654728895964801</v>
      </c>
    </row>
    <row r="20" spans="2:6" x14ac:dyDescent="0.25">
      <c r="B20">
        <f>Arena!G20</f>
        <v>0.15240000000000001</v>
      </c>
      <c r="C20">
        <f>Arena!H20</f>
        <v>-0.76200000000000001</v>
      </c>
      <c r="E20">
        <v>-5.81974275100876E-2</v>
      </c>
      <c r="F20">
        <v>1.3725323416939501</v>
      </c>
    </row>
    <row r="21" spans="2:6" x14ac:dyDescent="0.25">
      <c r="B21">
        <f>Arena!G21</f>
        <v>-0.15240000000000001</v>
      </c>
      <c r="C21">
        <f>Arena!H21</f>
        <v>-0.76200000000000001</v>
      </c>
      <c r="E21">
        <v>-0.22679235202826201</v>
      </c>
      <c r="F21">
        <v>1.33651577671883</v>
      </c>
    </row>
    <row r="22" spans="2:6" x14ac:dyDescent="0.25">
      <c r="B22">
        <f>Arena!G22</f>
        <v>-0.15240000000000001</v>
      </c>
      <c r="C22">
        <f>Arena!H22</f>
        <v>-0.45720000000000005</v>
      </c>
      <c r="E22">
        <v>-0.38112618158719502</v>
      </c>
      <c r="F22">
        <v>1.2596879784972801</v>
      </c>
    </row>
    <row r="23" spans="2:6" x14ac:dyDescent="0.25">
      <c r="B23">
        <f>Arena!G23</f>
        <v>0.15240000000000001</v>
      </c>
      <c r="C23">
        <f>Arena!H23</f>
        <v>-0.45720000000000005</v>
      </c>
      <c r="E23">
        <v>-0.51149413836426205</v>
      </c>
      <c r="F23">
        <v>1.1468800117056199</v>
      </c>
    </row>
    <row r="24" spans="2:6" x14ac:dyDescent="0.25">
      <c r="E24">
        <v>-0.60969846001969497</v>
      </c>
      <c r="F24">
        <v>1.0051854361774999</v>
      </c>
    </row>
    <row r="25" spans="2:6" x14ac:dyDescent="0.25">
      <c r="E25">
        <v>-0.66956388915457399</v>
      </c>
      <c r="F25">
        <v>0.84351425160711202</v>
      </c>
    </row>
    <row r="26" spans="2:6" x14ac:dyDescent="0.25">
      <c r="E26">
        <v>-0.68732598416416302</v>
      </c>
      <c r="F26">
        <v>0.67203262137586295</v>
      </c>
    </row>
    <row r="27" spans="2:6" x14ac:dyDescent="0.25">
      <c r="E27">
        <v>-0.66186783382928904</v>
      </c>
      <c r="F27">
        <v>0.50152360663639695</v>
      </c>
    </row>
    <row r="28" spans="2:6" x14ac:dyDescent="0.25">
      <c r="E28">
        <v>-0.594790290623326</v>
      </c>
      <c r="F28">
        <v>0.34270910879898703</v>
      </c>
    </row>
    <row r="29" spans="2:6" x14ac:dyDescent="0.25">
      <c r="E29">
        <v>-0.49031130634311498</v>
      </c>
      <c r="F29">
        <v>0.20557565784820001</v>
      </c>
    </row>
    <row r="30" spans="2:6" x14ac:dyDescent="0.25">
      <c r="E30">
        <v>-0.35500070001323503</v>
      </c>
      <c r="F30">
        <v>9.8746442085203501E-2</v>
      </c>
    </row>
    <row r="31" spans="2:6" x14ac:dyDescent="0.25">
      <c r="E31">
        <v>-0.19736703631603</v>
      </c>
      <c r="F31">
        <v>2.89390671503661E-2</v>
      </c>
    </row>
    <row r="32" spans="2:6" x14ac:dyDescent="0.25">
      <c r="E32">
        <v>-2.7322592345376599E-2</v>
      </c>
      <c r="F32">
        <v>5.4314137556967304E-4</v>
      </c>
    </row>
    <row r="33" spans="5:6" x14ac:dyDescent="0.25">
      <c r="E33">
        <v>1.66013999005188E-3</v>
      </c>
      <c r="F33" s="3">
        <v>2.0071273168580598E-6</v>
      </c>
    </row>
    <row r="34" spans="5:6" x14ac:dyDescent="0.25">
      <c r="E34">
        <v>1.6601399900846401E-3</v>
      </c>
      <c r="F34" s="3">
        <v>2.0071273169370999E-6</v>
      </c>
    </row>
    <row r="35" spans="5:6" x14ac:dyDescent="0.25">
      <c r="E35">
        <v>1.6601399901173899E-3</v>
      </c>
      <c r="F35" s="3">
        <v>2.0071273170161899E-6</v>
      </c>
    </row>
    <row r="36" spans="5:6" x14ac:dyDescent="0.25">
      <c r="E36">
        <v>0.17275045078858001</v>
      </c>
      <c r="F36">
        <v>-2.1200518118088402E-2</v>
      </c>
    </row>
    <row r="37" spans="5:6" x14ac:dyDescent="0.25">
      <c r="E37">
        <v>0.33318669728064199</v>
      </c>
      <c r="F37">
        <v>-8.4300853596076905E-2</v>
      </c>
    </row>
    <row r="38" spans="5:6" x14ac:dyDescent="0.25">
      <c r="E38">
        <v>0.47288037112467501</v>
      </c>
      <c r="F38">
        <v>-0.18533114120258401</v>
      </c>
    </row>
    <row r="39" spans="5:6" x14ac:dyDescent="0.25">
      <c r="E39">
        <v>0.58304729278106104</v>
      </c>
      <c r="F39">
        <v>-0.31793842191767901</v>
      </c>
    </row>
    <row r="40" spans="5:6" x14ac:dyDescent="0.25">
      <c r="E40">
        <v>0.65675997589679103</v>
      </c>
      <c r="F40">
        <v>-0.47378412084381699</v>
      </c>
    </row>
    <row r="41" spans="5:6" x14ac:dyDescent="0.25">
      <c r="E41">
        <v>0.68938323961493797</v>
      </c>
      <c r="F41">
        <v>-0.643068391200731</v>
      </c>
    </row>
    <row r="42" spans="5:6" x14ac:dyDescent="0.25">
      <c r="E42">
        <v>0.67886567675446996</v>
      </c>
      <c r="F42">
        <v>-0.81514634562073396</v>
      </c>
    </row>
    <row r="43" spans="5:6" x14ac:dyDescent="0.25">
      <c r="E43">
        <v>0.62586864983770696</v>
      </c>
      <c r="F43">
        <v>-0.97919742505601404</v>
      </c>
    </row>
    <row r="44" spans="5:6" x14ac:dyDescent="0.25">
      <c r="E44">
        <v>0.53372470347237699</v>
      </c>
      <c r="F44">
        <v>-1.12490581422465</v>
      </c>
    </row>
    <row r="45" spans="5:6" x14ac:dyDescent="0.25">
      <c r="E45">
        <v>0.40822800818953497</v>
      </c>
      <c r="F45">
        <v>-1.24310911789668</v>
      </c>
    </row>
    <row r="46" spans="5:6" x14ac:dyDescent="0.25">
      <c r="E46">
        <v>0.25727001299082802</v>
      </c>
      <c r="F46">
        <v>-1.3263745081346701</v>
      </c>
    </row>
    <row r="47" spans="5:6" x14ac:dyDescent="0.25">
      <c r="E47">
        <v>9.0343217402372999E-2</v>
      </c>
      <c r="F47">
        <v>-1.3694661133550201</v>
      </c>
    </row>
    <row r="48" spans="5:6" x14ac:dyDescent="0.25">
      <c r="E48">
        <v>-8.2055733294248007E-2</v>
      </c>
      <c r="F48">
        <v>-1.3696742589784301</v>
      </c>
    </row>
    <row r="49" spans="5:6" x14ac:dyDescent="0.25">
      <c r="E49">
        <v>-0.24908609525080999</v>
      </c>
      <c r="F49">
        <v>-1.32698585644851</v>
      </c>
    </row>
    <row r="50" spans="5:6" x14ac:dyDescent="0.25">
      <c r="E50">
        <v>-0.40024471075359003</v>
      </c>
      <c r="F50">
        <v>-1.2440852262628499</v>
      </c>
    </row>
    <row r="51" spans="5:6" x14ac:dyDescent="0.25">
      <c r="E51">
        <v>-0.52602646492516603</v>
      </c>
      <c r="F51">
        <v>-1.1261853032628</v>
      </c>
    </row>
    <row r="52" spans="5:6" x14ac:dyDescent="0.25">
      <c r="E52">
        <v>-0.61852198376851497</v>
      </c>
      <c r="F52">
        <v>-0.98069983828503704</v>
      </c>
    </row>
    <row r="53" spans="5:6" x14ac:dyDescent="0.25">
      <c r="E53">
        <v>-0.67191498926780202</v>
      </c>
      <c r="F53">
        <v>-0.816777208701292</v>
      </c>
    </row>
    <row r="54" spans="5:6" x14ac:dyDescent="0.25">
      <c r="E54">
        <v>-0.68284803699795704</v>
      </c>
      <c r="F54">
        <v>-0.64472515264491603</v>
      </c>
    </row>
    <row r="55" spans="5:6" x14ac:dyDescent="0.25">
      <c r="E55">
        <v>-0.65063363803028096</v>
      </c>
      <c r="F55">
        <v>-0.47536260062987301</v>
      </c>
    </row>
    <row r="56" spans="5:6" x14ac:dyDescent="0.25">
      <c r="E56">
        <v>-0.57729748942396197</v>
      </c>
      <c r="F56">
        <v>-0.31933936250975098</v>
      </c>
    </row>
    <row r="57" spans="5:6" x14ac:dyDescent="0.25">
      <c r="E57">
        <v>-0.46745109489548797</v>
      </c>
      <c r="F57">
        <v>-0.18646644903604301</v>
      </c>
    </row>
    <row r="58" spans="5:6" x14ac:dyDescent="0.25">
      <c r="E58">
        <v>-0.32800178549834202</v>
      </c>
      <c r="F58">
        <v>-8.5099138553049999E-2</v>
      </c>
    </row>
    <row r="59" spans="5:6" x14ac:dyDescent="0.25">
      <c r="E59">
        <v>-0.16771837471356599</v>
      </c>
      <c r="F59">
        <v>-2.1611582661400602E-2</v>
      </c>
    </row>
    <row r="60" spans="5:6" x14ac:dyDescent="0.25">
      <c r="E60">
        <v>3.3202396904740698E-3</v>
      </c>
      <c r="F60" s="3">
        <v>4.0114462866898404E-6</v>
      </c>
    </row>
  </sheetData>
  <mergeCells count="1">
    <mergeCell ref="E1:F1"/>
  </mergeCells>
  <pageMargins left="0.7" right="0.7" top="0.75" bottom="0.75" header="0.3" footer="0.3"/>
  <pageSetup paperSize="28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3"/>
  <sheetViews>
    <sheetView workbookViewId="0">
      <selection activeCell="P12" sqref="P12"/>
    </sheetView>
  </sheetViews>
  <sheetFormatPr defaultRowHeight="15" x14ac:dyDescent="0.25"/>
  <sheetData>
    <row r="2" spans="3:19" x14ac:dyDescent="0.25">
      <c r="C2" t="s">
        <v>11</v>
      </c>
      <c r="D2" t="s">
        <v>12</v>
      </c>
      <c r="E2" t="s">
        <v>15</v>
      </c>
      <c r="F2" t="s">
        <v>14</v>
      </c>
      <c r="H2" t="s">
        <v>2</v>
      </c>
      <c r="I2" t="s">
        <v>11</v>
      </c>
      <c r="J2" t="s">
        <v>12</v>
      </c>
      <c r="L2" t="s">
        <v>14</v>
      </c>
      <c r="M2" t="s">
        <v>15</v>
      </c>
      <c r="N2" t="s">
        <v>16</v>
      </c>
      <c r="P2" t="s">
        <v>16</v>
      </c>
      <c r="Q2" t="s">
        <v>15</v>
      </c>
      <c r="R2" t="s">
        <v>14</v>
      </c>
    </row>
    <row r="3" spans="3:19" x14ac:dyDescent="0.25">
      <c r="C3">
        <v>6</v>
      </c>
      <c r="D3" s="5">
        <f>C3*0.0254</f>
        <v>0.15239999999999998</v>
      </c>
      <c r="E3" s="5">
        <f>D3*100</f>
        <v>15.239999999999998</v>
      </c>
      <c r="F3" s="5">
        <f>E3*10</f>
        <v>152.39999999999998</v>
      </c>
      <c r="H3">
        <v>2</v>
      </c>
      <c r="I3" s="5">
        <f>H3*12</f>
        <v>24</v>
      </c>
      <c r="J3" s="5">
        <f>I3*0.0254</f>
        <v>0.60959999999999992</v>
      </c>
      <c r="L3">
        <v>5</v>
      </c>
      <c r="M3" s="5">
        <f>L3/10</f>
        <v>0.5</v>
      </c>
      <c r="N3" s="5">
        <f>M3/100</f>
        <v>5.0000000000000001E-3</v>
      </c>
      <c r="P3">
        <f>E17</f>
        <v>0.60959999999999992</v>
      </c>
      <c r="Q3" s="5">
        <f>P3*100</f>
        <v>60.959999999999994</v>
      </c>
      <c r="R3" s="5">
        <f>Q3*10</f>
        <v>609.59999999999991</v>
      </c>
      <c r="S3" t="s">
        <v>20</v>
      </c>
    </row>
    <row r="4" spans="3:19" x14ac:dyDescent="0.25">
      <c r="C4">
        <v>12</v>
      </c>
      <c r="D4" s="5">
        <f t="shared" ref="D4:D13" si="0">C4*0.0254</f>
        <v>0.30479999999999996</v>
      </c>
      <c r="E4" s="5">
        <f t="shared" ref="E4:E13" si="1">D4*100</f>
        <v>30.479999999999997</v>
      </c>
      <c r="F4" s="5">
        <f t="shared" ref="F4:F13" si="2">E4*10</f>
        <v>304.79999999999995</v>
      </c>
      <c r="H4">
        <v>4</v>
      </c>
      <c r="I4" s="5">
        <f t="shared" ref="I4:I13" si="3">H4*12</f>
        <v>48</v>
      </c>
      <c r="J4" s="5">
        <f t="shared" ref="J4:J13" si="4">I4*0.0254</f>
        <v>1.2191999999999998</v>
      </c>
      <c r="M4" s="5">
        <f t="shared" ref="M4:M13" si="5">L4/10</f>
        <v>0</v>
      </c>
      <c r="N4" s="5">
        <f t="shared" ref="N4:N13" si="6">M4/100</f>
        <v>0</v>
      </c>
      <c r="P4">
        <v>0.59</v>
      </c>
      <c r="Q4" s="5">
        <f t="shared" ref="Q4:Q13" si="7">P4*100</f>
        <v>59</v>
      </c>
      <c r="R4" s="5">
        <f t="shared" ref="R4:R13" si="8">Q4*10</f>
        <v>590</v>
      </c>
    </row>
    <row r="5" spans="3:19" x14ac:dyDescent="0.25">
      <c r="C5">
        <v>15</v>
      </c>
      <c r="D5" s="5">
        <f t="shared" si="0"/>
        <v>0.38100000000000001</v>
      </c>
      <c r="E5" s="5">
        <f t="shared" si="1"/>
        <v>38.1</v>
      </c>
      <c r="F5" s="5">
        <f t="shared" si="2"/>
        <v>381</v>
      </c>
      <c r="H5">
        <v>3</v>
      </c>
      <c r="I5" s="5">
        <f t="shared" si="3"/>
        <v>36</v>
      </c>
      <c r="J5" s="5">
        <f t="shared" si="4"/>
        <v>0.91439999999999999</v>
      </c>
      <c r="M5" s="5">
        <f t="shared" si="5"/>
        <v>0</v>
      </c>
      <c r="N5" s="5">
        <f t="shared" si="6"/>
        <v>0</v>
      </c>
      <c r="P5">
        <v>0.57999999999999996</v>
      </c>
      <c r="Q5" s="5">
        <f>P5*100</f>
        <v>57.999999999999993</v>
      </c>
      <c r="R5" s="5">
        <f t="shared" si="8"/>
        <v>579.99999999999989</v>
      </c>
    </row>
    <row r="6" spans="3:19" x14ac:dyDescent="0.25">
      <c r="D6" s="5">
        <f t="shared" si="0"/>
        <v>0</v>
      </c>
      <c r="E6" s="5">
        <f t="shared" si="1"/>
        <v>0</v>
      </c>
      <c r="F6" s="5">
        <f t="shared" si="2"/>
        <v>0</v>
      </c>
      <c r="I6" s="5">
        <f t="shared" si="3"/>
        <v>0</v>
      </c>
      <c r="J6" s="5">
        <f t="shared" si="4"/>
        <v>0</v>
      </c>
      <c r="M6" s="5">
        <f t="shared" si="5"/>
        <v>0</v>
      </c>
      <c r="N6" s="5">
        <f t="shared" si="6"/>
        <v>0</v>
      </c>
      <c r="Q6" s="5">
        <f>P6*100</f>
        <v>0</v>
      </c>
      <c r="R6" s="5">
        <f t="shared" si="8"/>
        <v>0</v>
      </c>
    </row>
    <row r="7" spans="3:19" x14ac:dyDescent="0.25">
      <c r="C7">
        <v>24</v>
      </c>
      <c r="D7" s="5">
        <f t="shared" si="0"/>
        <v>0.60959999999999992</v>
      </c>
      <c r="E7" s="5">
        <f t="shared" si="1"/>
        <v>60.959999999999994</v>
      </c>
      <c r="F7" s="5">
        <f t="shared" si="2"/>
        <v>609.59999999999991</v>
      </c>
      <c r="H7">
        <v>8</v>
      </c>
      <c r="I7" s="5">
        <f t="shared" si="3"/>
        <v>96</v>
      </c>
      <c r="J7" s="5">
        <f t="shared" si="4"/>
        <v>2.4383999999999997</v>
      </c>
      <c r="M7" s="5">
        <f t="shared" si="5"/>
        <v>0</v>
      </c>
      <c r="N7" s="5">
        <f t="shared" si="6"/>
        <v>0</v>
      </c>
      <c r="P7">
        <f>E18</f>
        <v>0.39623999999999998</v>
      </c>
      <c r="Q7" s="5">
        <f t="shared" si="7"/>
        <v>39.623999999999995</v>
      </c>
      <c r="R7" s="5">
        <f t="shared" si="8"/>
        <v>396.23999999999995</v>
      </c>
      <c r="S7" t="s">
        <v>19</v>
      </c>
    </row>
    <row r="8" spans="3:19" x14ac:dyDescent="0.25">
      <c r="C8">
        <v>48</v>
      </c>
      <c r="D8" s="5">
        <f t="shared" si="0"/>
        <v>1.2191999999999998</v>
      </c>
      <c r="E8" s="5">
        <f t="shared" si="1"/>
        <v>121.91999999999999</v>
      </c>
      <c r="F8" s="5">
        <f t="shared" si="2"/>
        <v>1219.1999999999998</v>
      </c>
      <c r="I8" s="5">
        <f t="shared" si="3"/>
        <v>0</v>
      </c>
      <c r="J8" s="5">
        <f t="shared" si="4"/>
        <v>0</v>
      </c>
      <c r="M8" s="5">
        <f t="shared" si="5"/>
        <v>0</v>
      </c>
      <c r="N8" s="5">
        <f t="shared" si="6"/>
        <v>0</v>
      </c>
      <c r="P8">
        <v>0.41</v>
      </c>
      <c r="Q8" s="5">
        <f t="shared" si="7"/>
        <v>41</v>
      </c>
      <c r="R8" s="5">
        <f t="shared" si="8"/>
        <v>410</v>
      </c>
    </row>
    <row r="9" spans="3:19" x14ac:dyDescent="0.25">
      <c r="C9">
        <v>96</v>
      </c>
      <c r="D9" s="5">
        <f t="shared" si="0"/>
        <v>2.4383999999999997</v>
      </c>
      <c r="E9" s="5">
        <f t="shared" si="1"/>
        <v>243.83999999999997</v>
      </c>
      <c r="F9" s="5">
        <f t="shared" si="2"/>
        <v>2438.3999999999996</v>
      </c>
      <c r="I9" s="5">
        <f t="shared" si="3"/>
        <v>0</v>
      </c>
      <c r="J9" s="5">
        <f t="shared" si="4"/>
        <v>0</v>
      </c>
      <c r="M9" s="5">
        <f t="shared" si="5"/>
        <v>0</v>
      </c>
      <c r="N9" s="5">
        <f t="shared" si="6"/>
        <v>0</v>
      </c>
      <c r="P9">
        <v>0.42</v>
      </c>
      <c r="Q9" s="5">
        <f t="shared" si="7"/>
        <v>42</v>
      </c>
      <c r="R9" s="5">
        <f t="shared" si="8"/>
        <v>420</v>
      </c>
    </row>
    <row r="10" spans="3:19" x14ac:dyDescent="0.25">
      <c r="C10">
        <v>15</v>
      </c>
      <c r="D10" s="5">
        <f t="shared" si="0"/>
        <v>0.38100000000000001</v>
      </c>
      <c r="E10" s="5">
        <f t="shared" si="1"/>
        <v>38.1</v>
      </c>
      <c r="F10" s="5">
        <f t="shared" si="2"/>
        <v>381</v>
      </c>
      <c r="I10" s="5">
        <f t="shared" si="3"/>
        <v>0</v>
      </c>
      <c r="J10" s="5">
        <f t="shared" si="4"/>
        <v>0</v>
      </c>
      <c r="M10" s="5">
        <f t="shared" si="5"/>
        <v>0</v>
      </c>
      <c r="N10" s="5">
        <f t="shared" si="6"/>
        <v>0</v>
      </c>
      <c r="Q10" s="5">
        <f t="shared" si="7"/>
        <v>0</v>
      </c>
      <c r="R10" s="5">
        <f t="shared" si="8"/>
        <v>0</v>
      </c>
    </row>
    <row r="11" spans="3:19" x14ac:dyDescent="0.25">
      <c r="D11" s="5">
        <f t="shared" si="0"/>
        <v>0</v>
      </c>
      <c r="E11" s="5">
        <f t="shared" si="1"/>
        <v>0</v>
      </c>
      <c r="F11" s="5">
        <f t="shared" si="2"/>
        <v>0</v>
      </c>
      <c r="I11" s="5">
        <f t="shared" si="3"/>
        <v>0</v>
      </c>
      <c r="J11" s="5">
        <f t="shared" si="4"/>
        <v>0</v>
      </c>
      <c r="M11" s="5">
        <f t="shared" si="5"/>
        <v>0</v>
      </c>
      <c r="N11" s="5">
        <f t="shared" si="6"/>
        <v>0</v>
      </c>
      <c r="P11">
        <v>3.5000000000000003E-2</v>
      </c>
      <c r="Q11" s="5">
        <f t="shared" si="7"/>
        <v>3.5000000000000004</v>
      </c>
      <c r="R11" s="5">
        <f t="shared" si="8"/>
        <v>35.000000000000007</v>
      </c>
    </row>
    <row r="12" spans="3:19" x14ac:dyDescent="0.25">
      <c r="C12">
        <v>31.2</v>
      </c>
      <c r="D12" s="5">
        <f t="shared" si="0"/>
        <v>0.79247999999999996</v>
      </c>
      <c r="E12" s="5">
        <f t="shared" si="1"/>
        <v>79.24799999999999</v>
      </c>
      <c r="F12" s="5">
        <f t="shared" si="2"/>
        <v>792.4799999999999</v>
      </c>
      <c r="I12" s="5">
        <f t="shared" si="3"/>
        <v>0</v>
      </c>
      <c r="J12" s="5">
        <f t="shared" si="4"/>
        <v>0</v>
      </c>
      <c r="M12" s="5">
        <f t="shared" si="5"/>
        <v>0</v>
      </c>
      <c r="N12" s="5">
        <f t="shared" si="6"/>
        <v>0</v>
      </c>
      <c r="Q12" s="5">
        <f t="shared" si="7"/>
        <v>0</v>
      </c>
      <c r="R12" s="5">
        <f t="shared" si="8"/>
        <v>0</v>
      </c>
    </row>
    <row r="13" spans="3:19" x14ac:dyDescent="0.25">
      <c r="D13" s="5">
        <f t="shared" si="0"/>
        <v>0</v>
      </c>
      <c r="E13" s="5">
        <f t="shared" si="1"/>
        <v>0</v>
      </c>
      <c r="F13" s="5">
        <f t="shared" si="2"/>
        <v>0</v>
      </c>
      <c r="I13" s="5">
        <f t="shared" si="3"/>
        <v>0</v>
      </c>
      <c r="J13" s="5">
        <f t="shared" si="4"/>
        <v>0</v>
      </c>
      <c r="M13" s="5">
        <f t="shared" si="5"/>
        <v>0</v>
      </c>
      <c r="N13" s="5">
        <f t="shared" si="6"/>
        <v>0</v>
      </c>
      <c r="Q13" s="5">
        <f t="shared" si="7"/>
        <v>0</v>
      </c>
      <c r="R13" s="5">
        <f t="shared" si="8"/>
        <v>0</v>
      </c>
    </row>
    <row r="16" spans="3:19" x14ac:dyDescent="0.25">
      <c r="D16" t="s">
        <v>17</v>
      </c>
      <c r="E16" t="s">
        <v>18</v>
      </c>
      <c r="H16" t="s">
        <v>18</v>
      </c>
      <c r="I16" t="s">
        <v>17</v>
      </c>
    </row>
    <row r="17" spans="4:9" x14ac:dyDescent="0.25">
      <c r="D17">
        <f>D8</f>
        <v>1.2191999999999998</v>
      </c>
      <c r="E17" s="5">
        <f>D17/2</f>
        <v>0.60959999999999992</v>
      </c>
      <c r="F17" t="s">
        <v>16</v>
      </c>
      <c r="G17" t="s">
        <v>20</v>
      </c>
      <c r="I17" s="5">
        <f>H17*2</f>
        <v>0</v>
      </c>
    </row>
    <row r="18" spans="4:9" x14ac:dyDescent="0.25">
      <c r="D18">
        <f>D12</f>
        <v>0.79247999999999996</v>
      </c>
      <c r="E18" s="5">
        <f t="shared" ref="E18:E23" si="9">D18/2</f>
        <v>0.39623999999999998</v>
      </c>
      <c r="F18" t="s">
        <v>16</v>
      </c>
      <c r="G18" t="s">
        <v>19</v>
      </c>
      <c r="I18" s="5">
        <f t="shared" ref="I18:I23" si="10">H18*2</f>
        <v>0</v>
      </c>
    </row>
    <row r="19" spans="4:9" x14ac:dyDescent="0.25">
      <c r="E19" s="5">
        <f t="shared" si="9"/>
        <v>0</v>
      </c>
      <c r="I19" s="5">
        <f t="shared" si="10"/>
        <v>0</v>
      </c>
    </row>
    <row r="20" spans="4:9" x14ac:dyDescent="0.25">
      <c r="E20" s="5">
        <f t="shared" si="9"/>
        <v>0</v>
      </c>
      <c r="I20" s="5">
        <f t="shared" si="10"/>
        <v>0</v>
      </c>
    </row>
    <row r="21" spans="4:9" x14ac:dyDescent="0.25">
      <c r="E21" s="5">
        <f t="shared" si="9"/>
        <v>0</v>
      </c>
      <c r="I21" s="5">
        <f t="shared" si="10"/>
        <v>0</v>
      </c>
    </row>
    <row r="22" spans="4:9" x14ac:dyDescent="0.25">
      <c r="E22" s="5">
        <f t="shared" si="9"/>
        <v>0</v>
      </c>
      <c r="I22" s="5">
        <f t="shared" si="10"/>
        <v>0</v>
      </c>
    </row>
    <row r="23" spans="4:9" x14ac:dyDescent="0.25">
      <c r="E23" s="5">
        <f t="shared" si="9"/>
        <v>0</v>
      </c>
      <c r="I23" s="5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2" workbookViewId="0">
      <selection activeCell="A29" sqref="A29"/>
    </sheetView>
  </sheetViews>
  <sheetFormatPr defaultRowHeight="15" x14ac:dyDescent="0.25"/>
  <cols>
    <col min="1" max="1" width="13" style="13" customWidth="1"/>
    <col min="2" max="2" width="11.42578125" style="13" customWidth="1"/>
    <col min="3" max="3" width="11" style="13" customWidth="1"/>
    <col min="4" max="4" width="10.7109375" style="13" customWidth="1"/>
    <col min="5" max="6" width="10.5703125" style="13" customWidth="1"/>
    <col min="7" max="7" width="11.42578125" style="13" customWidth="1"/>
    <col min="8" max="8" width="11" style="13" customWidth="1"/>
    <col min="9" max="16384" width="9.140625" style="13"/>
  </cols>
  <sheetData>
    <row r="1" spans="1:8" x14ac:dyDescent="0.25">
      <c r="A1" s="12" t="s">
        <v>21</v>
      </c>
      <c r="B1" s="12" t="s">
        <v>22</v>
      </c>
      <c r="C1" s="12" t="s">
        <v>22</v>
      </c>
      <c r="D1" s="12" t="s">
        <v>65</v>
      </c>
      <c r="E1" s="12" t="s">
        <v>64</v>
      </c>
      <c r="F1" s="12" t="s">
        <v>23</v>
      </c>
      <c r="G1" s="12" t="s">
        <v>24</v>
      </c>
      <c r="H1" s="12" t="s">
        <v>25</v>
      </c>
    </row>
    <row r="2" spans="1:8" x14ac:dyDescent="0.25">
      <c r="A2" s="12" t="s">
        <v>26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</row>
    <row r="3" spans="1:8" x14ac:dyDescent="0.25">
      <c r="A3" s="12" t="s">
        <v>34</v>
      </c>
      <c r="B3" s="12" t="s">
        <v>35</v>
      </c>
      <c r="C3" s="12" t="s">
        <v>35</v>
      </c>
      <c r="D3" s="12" t="s">
        <v>36</v>
      </c>
      <c r="E3" s="12" t="s">
        <v>36</v>
      </c>
      <c r="F3" s="12" t="s">
        <v>36</v>
      </c>
      <c r="G3" s="12" t="s">
        <v>37</v>
      </c>
      <c r="H3" s="12" t="s">
        <v>38</v>
      </c>
    </row>
    <row r="4" spans="1:8" x14ac:dyDescent="0.25">
      <c r="A4" s="12"/>
      <c r="B4" s="12"/>
      <c r="C4" s="12"/>
      <c r="D4" s="12"/>
      <c r="E4" s="12"/>
      <c r="F4" s="12"/>
      <c r="G4" s="12"/>
      <c r="H4" s="12"/>
    </row>
    <row r="5" spans="1:8" x14ac:dyDescent="0.25">
      <c r="A5" s="12">
        <v>1000</v>
      </c>
      <c r="B5" s="12">
        <v>10</v>
      </c>
      <c r="C5" s="12">
        <v>50</v>
      </c>
      <c r="D5" s="12">
        <f>0.693*(C5*A5)*0.001</f>
        <v>34.65</v>
      </c>
      <c r="E5" s="12">
        <f>0.693*(B5+C5)*A5*0.001</f>
        <v>41.58</v>
      </c>
      <c r="F5" s="12">
        <f>0.698*(B5+(2*C5))*A5*0.001</f>
        <v>76.78</v>
      </c>
      <c r="G5" s="12">
        <f>E5/F5*100</f>
        <v>54.154727793696267</v>
      </c>
      <c r="H5" s="12">
        <f>1/F5</f>
        <v>1.3024225058609012E-2</v>
      </c>
    </row>
    <row r="6" spans="1:8" x14ac:dyDescent="0.25">
      <c r="A6" s="12">
        <v>1000</v>
      </c>
      <c r="B6" s="12">
        <v>20</v>
      </c>
      <c r="C6" s="12">
        <v>20</v>
      </c>
      <c r="D6" s="12">
        <f t="shared" ref="D6:D27" si="0">0.693*(C6*A6)*0.001</f>
        <v>13.859999999999998</v>
      </c>
      <c r="E6" s="12">
        <f t="shared" ref="E6:E23" si="1">0.693*(B6+C6)*A6*0.001</f>
        <v>27.72</v>
      </c>
      <c r="F6" s="12">
        <f t="shared" ref="F6:F27" si="2">0.698*(B6+(2*C6))*A6*0.001</f>
        <v>41.879999999999995</v>
      </c>
      <c r="G6" s="12">
        <f t="shared" ref="G6:G27" si="3">E6/F6*100</f>
        <v>66.189111747851001</v>
      </c>
      <c r="H6" s="12">
        <f t="shared" ref="H6:H27" si="4">1/F6</f>
        <v>2.3877745940783193E-2</v>
      </c>
    </row>
    <row r="7" spans="1:8" x14ac:dyDescent="0.25">
      <c r="A7" s="12">
        <v>1000</v>
      </c>
      <c r="B7" s="12">
        <v>3</v>
      </c>
      <c r="C7" s="12">
        <v>8</v>
      </c>
      <c r="D7" s="12">
        <f t="shared" si="0"/>
        <v>5.5440000000000005</v>
      </c>
      <c r="E7" s="12">
        <f t="shared" si="1"/>
        <v>7.6229999999999993</v>
      </c>
      <c r="F7" s="12">
        <f t="shared" si="2"/>
        <v>13.261999999999999</v>
      </c>
      <c r="G7" s="12">
        <f t="shared" si="3"/>
        <v>57.480018096817972</v>
      </c>
      <c r="H7" s="12">
        <f t="shared" si="4"/>
        <v>7.5403408234052186E-2</v>
      </c>
    </row>
    <row r="8" spans="1:8" x14ac:dyDescent="0.25">
      <c r="A8" s="12">
        <v>1000</v>
      </c>
      <c r="B8" s="12">
        <v>4</v>
      </c>
      <c r="C8" s="12">
        <v>7</v>
      </c>
      <c r="D8" s="12">
        <f t="shared" si="0"/>
        <v>4.851</v>
      </c>
      <c r="E8" s="12">
        <f t="shared" si="1"/>
        <v>7.6229999999999993</v>
      </c>
      <c r="F8" s="12">
        <f t="shared" si="2"/>
        <v>12.564</v>
      </c>
      <c r="G8" s="12">
        <f t="shared" si="3"/>
        <v>60.673352435530084</v>
      </c>
      <c r="H8" s="12">
        <f t="shared" si="4"/>
        <v>7.9592486469277302E-2</v>
      </c>
    </row>
    <row r="9" spans="1:8" x14ac:dyDescent="0.25">
      <c r="A9" s="12">
        <v>1000</v>
      </c>
      <c r="B9" s="12">
        <v>5</v>
      </c>
      <c r="C9" s="12">
        <v>6</v>
      </c>
      <c r="D9" s="12">
        <f t="shared" si="0"/>
        <v>4.1580000000000004</v>
      </c>
      <c r="E9" s="12">
        <f t="shared" si="1"/>
        <v>7.6229999999999993</v>
      </c>
      <c r="F9" s="12">
        <f t="shared" si="2"/>
        <v>11.866</v>
      </c>
      <c r="G9" s="12">
        <f t="shared" si="3"/>
        <v>64.242373167031857</v>
      </c>
      <c r="H9" s="12">
        <f t="shared" si="4"/>
        <v>8.4274397438058327E-2</v>
      </c>
    </row>
    <row r="10" spans="1:8" x14ac:dyDescent="0.25">
      <c r="A10" s="12">
        <v>1000</v>
      </c>
      <c r="B10" s="12">
        <v>6</v>
      </c>
      <c r="C10" s="12">
        <v>5</v>
      </c>
      <c r="D10" s="12">
        <f t="shared" si="0"/>
        <v>3.4649999999999994</v>
      </c>
      <c r="E10" s="12">
        <f t="shared" si="1"/>
        <v>7.6229999999999993</v>
      </c>
      <c r="F10" s="12">
        <f t="shared" si="2"/>
        <v>11.168000000000001</v>
      </c>
      <c r="G10" s="12">
        <f t="shared" si="3"/>
        <v>68.257521489971325</v>
      </c>
      <c r="H10" s="12">
        <f t="shared" si="4"/>
        <v>8.954154727793695E-2</v>
      </c>
    </row>
    <row r="11" spans="1:8" x14ac:dyDescent="0.25">
      <c r="A11" s="12">
        <v>1000</v>
      </c>
      <c r="B11" s="12">
        <v>7</v>
      </c>
      <c r="C11" s="12">
        <v>4</v>
      </c>
      <c r="D11" s="12">
        <f t="shared" si="0"/>
        <v>2.7720000000000002</v>
      </c>
      <c r="E11" s="12">
        <f t="shared" si="1"/>
        <v>7.6229999999999993</v>
      </c>
      <c r="F11" s="12">
        <f t="shared" si="2"/>
        <v>10.469999999999999</v>
      </c>
      <c r="G11" s="12">
        <f t="shared" si="3"/>
        <v>72.808022922636113</v>
      </c>
      <c r="H11" s="12">
        <f t="shared" si="4"/>
        <v>9.5510983763132773E-2</v>
      </c>
    </row>
    <row r="12" spans="1:8" x14ac:dyDescent="0.25">
      <c r="A12" s="12">
        <v>1000</v>
      </c>
      <c r="B12" s="12">
        <v>8</v>
      </c>
      <c r="C12" s="12">
        <v>3</v>
      </c>
      <c r="D12" s="12">
        <f t="shared" si="0"/>
        <v>2.0790000000000002</v>
      </c>
      <c r="E12" s="12">
        <f t="shared" si="1"/>
        <v>7.6229999999999993</v>
      </c>
      <c r="F12" s="12">
        <f t="shared" si="2"/>
        <v>9.7719999999999985</v>
      </c>
      <c r="G12" s="12">
        <f t="shared" si="3"/>
        <v>78.008595988538687</v>
      </c>
      <c r="H12" s="12">
        <f t="shared" si="4"/>
        <v>0.10233319688907083</v>
      </c>
    </row>
    <row r="13" spans="1:8" x14ac:dyDescent="0.25">
      <c r="A13" s="12">
        <v>1000</v>
      </c>
      <c r="B13" s="12">
        <v>9</v>
      </c>
      <c r="C13" s="12">
        <v>2</v>
      </c>
      <c r="D13" s="12">
        <f t="shared" si="0"/>
        <v>1.3860000000000001</v>
      </c>
      <c r="E13" s="12">
        <f t="shared" si="1"/>
        <v>7.6229999999999993</v>
      </c>
      <c r="F13" s="12">
        <f t="shared" si="2"/>
        <v>9.0739999999999998</v>
      </c>
      <c r="G13" s="12">
        <f t="shared" si="3"/>
        <v>84.009257218426271</v>
      </c>
      <c r="H13" s="12">
        <f t="shared" si="4"/>
        <v>0.11020498126515318</v>
      </c>
    </row>
    <row r="14" spans="1:8" x14ac:dyDescent="0.25">
      <c r="A14" s="12">
        <v>100</v>
      </c>
      <c r="B14" s="12">
        <v>19</v>
      </c>
      <c r="C14" s="12">
        <v>120</v>
      </c>
      <c r="D14" s="12">
        <f t="shared" si="0"/>
        <v>8.3160000000000007</v>
      </c>
      <c r="E14" s="12">
        <f t="shared" si="1"/>
        <v>9.6327000000000016</v>
      </c>
      <c r="F14" s="12">
        <f t="shared" si="2"/>
        <v>18.078199999999999</v>
      </c>
      <c r="G14" s="12">
        <f t="shared" si="3"/>
        <v>53.283512739100146</v>
      </c>
      <c r="H14" s="12">
        <f t="shared" si="4"/>
        <v>5.53152415616599E-2</v>
      </c>
    </row>
    <row r="15" spans="1:8" x14ac:dyDescent="0.25">
      <c r="A15" s="12">
        <v>100</v>
      </c>
      <c r="B15" s="12">
        <v>50</v>
      </c>
      <c r="C15" s="12">
        <v>50</v>
      </c>
      <c r="D15" s="12">
        <f t="shared" si="0"/>
        <v>3.4649999999999994</v>
      </c>
      <c r="E15" s="12">
        <f t="shared" si="1"/>
        <v>6.93</v>
      </c>
      <c r="F15" s="12">
        <f t="shared" si="2"/>
        <v>10.469999999999999</v>
      </c>
      <c r="G15" s="12">
        <f t="shared" si="3"/>
        <v>66.189111747851001</v>
      </c>
      <c r="H15" s="12">
        <f t="shared" si="4"/>
        <v>9.5510983763132773E-2</v>
      </c>
    </row>
    <row r="16" spans="1:8" x14ac:dyDescent="0.25">
      <c r="A16" s="12">
        <v>100</v>
      </c>
      <c r="B16" s="12">
        <v>100</v>
      </c>
      <c r="C16" s="12">
        <v>100</v>
      </c>
      <c r="D16" s="12">
        <f t="shared" si="0"/>
        <v>6.9299999999999988</v>
      </c>
      <c r="E16" s="12">
        <f t="shared" si="1"/>
        <v>13.86</v>
      </c>
      <c r="F16" s="12">
        <f t="shared" si="2"/>
        <v>20.939999999999998</v>
      </c>
      <c r="G16" s="12">
        <f t="shared" si="3"/>
        <v>66.189111747851001</v>
      </c>
      <c r="H16" s="12">
        <f t="shared" si="4"/>
        <v>4.7755491881566386E-2</v>
      </c>
    </row>
    <row r="17" spans="1:8" x14ac:dyDescent="0.25">
      <c r="A17" s="12">
        <v>100</v>
      </c>
      <c r="B17" s="12">
        <v>21</v>
      </c>
      <c r="C17" s="12">
        <v>122</v>
      </c>
      <c r="D17" s="12">
        <f t="shared" si="0"/>
        <v>8.4545999999999992</v>
      </c>
      <c r="E17" s="12">
        <f t="shared" si="1"/>
        <v>9.9099000000000004</v>
      </c>
      <c r="F17" s="12">
        <f t="shared" si="2"/>
        <v>18.497</v>
      </c>
      <c r="G17" s="12">
        <f t="shared" si="3"/>
        <v>53.575714980807696</v>
      </c>
      <c r="H17" s="12">
        <f t="shared" si="4"/>
        <v>5.4062820997999674E-2</v>
      </c>
    </row>
    <row r="18" spans="1:8" x14ac:dyDescent="0.25">
      <c r="A18" s="12">
        <v>100</v>
      </c>
      <c r="B18" s="12">
        <v>22</v>
      </c>
      <c r="C18" s="12">
        <v>123</v>
      </c>
      <c r="D18" s="12">
        <f t="shared" si="0"/>
        <v>8.5238999999999994</v>
      </c>
      <c r="E18" s="12">
        <f t="shared" si="1"/>
        <v>10.048500000000001</v>
      </c>
      <c r="F18" s="12">
        <f t="shared" si="2"/>
        <v>18.706399999999999</v>
      </c>
      <c r="G18" s="12">
        <f t="shared" si="3"/>
        <v>53.716909720737291</v>
      </c>
      <c r="H18" s="12">
        <f t="shared" si="4"/>
        <v>5.3457640165932518E-2</v>
      </c>
    </row>
    <row r="19" spans="1:8" x14ac:dyDescent="0.25">
      <c r="A19" s="12">
        <v>100</v>
      </c>
      <c r="B19" s="12">
        <v>23</v>
      </c>
      <c r="C19" s="12">
        <v>124</v>
      </c>
      <c r="D19" s="12">
        <f t="shared" si="0"/>
        <v>8.5931999999999995</v>
      </c>
      <c r="E19" s="12">
        <f t="shared" si="1"/>
        <v>10.187100000000001</v>
      </c>
      <c r="F19" s="12">
        <f t="shared" si="2"/>
        <v>18.915800000000001</v>
      </c>
      <c r="G19" s="12">
        <f t="shared" si="3"/>
        <v>53.854978377864015</v>
      </c>
      <c r="H19" s="12">
        <f t="shared" si="4"/>
        <v>5.2865858171475696E-2</v>
      </c>
    </row>
    <row r="20" spans="1:8" x14ac:dyDescent="0.25">
      <c r="A20" s="12">
        <v>100</v>
      </c>
      <c r="B20" s="12">
        <v>24</v>
      </c>
      <c r="C20" s="12">
        <v>125</v>
      </c>
      <c r="D20" s="12">
        <f t="shared" si="0"/>
        <v>8.6624999999999996</v>
      </c>
      <c r="E20" s="12">
        <f t="shared" si="1"/>
        <v>10.325699999999999</v>
      </c>
      <c r="F20" s="12">
        <f t="shared" si="2"/>
        <v>19.125199999999996</v>
      </c>
      <c r="G20" s="12">
        <f t="shared" si="3"/>
        <v>53.990023633739781</v>
      </c>
      <c r="H20" s="12">
        <f t="shared" si="4"/>
        <v>5.2287034906824514E-2</v>
      </c>
    </row>
    <row r="21" spans="1:8" x14ac:dyDescent="0.25">
      <c r="A21" s="12">
        <v>100</v>
      </c>
      <c r="B21" s="12">
        <v>25</v>
      </c>
      <c r="C21" s="12">
        <v>126</v>
      </c>
      <c r="D21" s="12">
        <f t="shared" si="0"/>
        <v>8.7317999999999998</v>
      </c>
      <c r="E21" s="12">
        <f t="shared" si="1"/>
        <v>10.4643</v>
      </c>
      <c r="F21" s="12">
        <f t="shared" si="2"/>
        <v>19.334599999999998</v>
      </c>
      <c r="G21" s="12">
        <f t="shared" si="3"/>
        <v>54.122143721618244</v>
      </c>
      <c r="H21" s="12">
        <f t="shared" si="4"/>
        <v>5.1720749330216302E-2</v>
      </c>
    </row>
    <row r="22" spans="1:8" x14ac:dyDescent="0.25">
      <c r="A22" s="12">
        <v>100</v>
      </c>
      <c r="B22" s="12">
        <v>26</v>
      </c>
      <c r="C22" s="12">
        <v>127</v>
      </c>
      <c r="D22" s="12">
        <f t="shared" si="0"/>
        <v>8.8010999999999981</v>
      </c>
      <c r="E22" s="12">
        <f t="shared" si="1"/>
        <v>10.6029</v>
      </c>
      <c r="F22" s="12">
        <f t="shared" si="2"/>
        <v>19.544</v>
      </c>
      <c r="G22" s="12">
        <f t="shared" si="3"/>
        <v>54.25143266475645</v>
      </c>
      <c r="H22" s="12">
        <f t="shared" si="4"/>
        <v>5.1166598444535409E-2</v>
      </c>
    </row>
    <row r="23" spans="1:8" x14ac:dyDescent="0.25">
      <c r="A23" s="12">
        <v>100</v>
      </c>
      <c r="B23" s="12">
        <v>27</v>
      </c>
      <c r="C23" s="12">
        <v>128</v>
      </c>
      <c r="D23" s="12">
        <f t="shared" si="0"/>
        <v>8.8704000000000001</v>
      </c>
      <c r="E23" s="12">
        <f t="shared" si="1"/>
        <v>10.7415</v>
      </c>
      <c r="F23" s="12">
        <f t="shared" si="2"/>
        <v>19.753399999999999</v>
      </c>
      <c r="G23" s="12">
        <f t="shared" si="3"/>
        <v>54.377980499559577</v>
      </c>
      <c r="H23" s="12">
        <f t="shared" si="4"/>
        <v>5.0624196340883089E-2</v>
      </c>
    </row>
    <row r="24" spans="1:8" x14ac:dyDescent="0.25">
      <c r="A24" s="12">
        <v>100</v>
      </c>
      <c r="B24" s="12">
        <v>28</v>
      </c>
      <c r="C24" s="12">
        <v>129</v>
      </c>
      <c r="D24" s="12">
        <f t="shared" si="0"/>
        <v>8.9396999999999984</v>
      </c>
      <c r="E24" s="12">
        <f>0.693*(B24+C24)*A24*0.001</f>
        <v>10.880099999999999</v>
      </c>
      <c r="F24" s="12">
        <f t="shared" si="2"/>
        <v>19.962800000000001</v>
      </c>
      <c r="G24" s="12">
        <f t="shared" si="3"/>
        <v>54.501873484681497</v>
      </c>
      <c r="H24" s="12">
        <f t="shared" si="4"/>
        <v>5.009317330234235E-2</v>
      </c>
    </row>
    <row r="25" spans="1:8" x14ac:dyDescent="0.25">
      <c r="A25" s="12">
        <v>100</v>
      </c>
      <c r="B25" s="12">
        <v>0.05</v>
      </c>
      <c r="C25" s="12">
        <v>120</v>
      </c>
      <c r="D25" s="12">
        <f t="shared" si="0"/>
        <v>8.3160000000000007</v>
      </c>
      <c r="E25" s="12">
        <f t="shared" ref="E25" si="5">0.693*(B25+C25)*A25*0.001</f>
        <v>8.319465000000001</v>
      </c>
      <c r="F25" s="12">
        <f>0.698*(B25+(2*C25))*A25*0.001</f>
        <v>16.755490000000002</v>
      </c>
      <c r="G25" s="12">
        <f t="shared" si="3"/>
        <v>49.652173705454153</v>
      </c>
      <c r="H25" s="12">
        <f t="shared" si="4"/>
        <v>5.9681931116308741E-2</v>
      </c>
    </row>
    <row r="26" spans="1:8" x14ac:dyDescent="0.25">
      <c r="A26" s="12">
        <v>220</v>
      </c>
      <c r="B26" s="12">
        <v>50</v>
      </c>
      <c r="C26" s="12">
        <v>54</v>
      </c>
      <c r="D26" s="12">
        <f t="shared" si="0"/>
        <v>8.2328399999999995</v>
      </c>
      <c r="E26" s="12">
        <f>0.693*(B26+C26)*A26*0.001</f>
        <v>15.855839999999999</v>
      </c>
      <c r="F26" s="12">
        <f t="shared" si="2"/>
        <v>24.26248</v>
      </c>
      <c r="G26" s="12">
        <f t="shared" si="3"/>
        <v>65.351274890283264</v>
      </c>
      <c r="H26" s="12">
        <f t="shared" si="4"/>
        <v>4.1215902084205738E-2</v>
      </c>
    </row>
    <row r="27" spans="1:8" x14ac:dyDescent="0.25">
      <c r="A27" s="12">
        <v>220</v>
      </c>
      <c r="B27" s="12">
        <v>50</v>
      </c>
      <c r="C27" s="12">
        <v>2</v>
      </c>
      <c r="D27" s="12">
        <f t="shared" si="0"/>
        <v>0.30491999999999997</v>
      </c>
      <c r="E27" s="12">
        <f>0.693*(B27+C27)*A27*0.001</f>
        <v>7.9279199999999994</v>
      </c>
      <c r="F27" s="12">
        <f t="shared" si="2"/>
        <v>8.2922399999999996</v>
      </c>
      <c r="G27" s="12">
        <f t="shared" si="3"/>
        <v>95.606494746895891</v>
      </c>
      <c r="H27" s="12">
        <f t="shared" si="4"/>
        <v>0.12059467646860197</v>
      </c>
    </row>
    <row r="28" spans="1:8" x14ac:dyDescent="0.25">
      <c r="A28" s="12">
        <v>1</v>
      </c>
      <c r="B28" s="12">
        <v>50</v>
      </c>
      <c r="C28" s="12">
        <v>50</v>
      </c>
      <c r="D28" s="12">
        <f t="shared" ref="D28:D31" si="6">0.693*(C28*A28)*0.001</f>
        <v>3.465E-2</v>
      </c>
      <c r="E28" s="12">
        <f t="shared" ref="E28:E31" si="7">0.693*(B33+C28)*A28*0.001</f>
        <v>3.465E-2</v>
      </c>
      <c r="F28" s="12">
        <f>0.698*(B28+(2*C28))*A28*0.001</f>
        <v>0.10469999999999999</v>
      </c>
      <c r="G28" s="12">
        <f>E28/F28*100</f>
        <v>33.094555873925508</v>
      </c>
      <c r="H28" s="12">
        <f>1/F28</f>
        <v>9.5510983763132771</v>
      </c>
    </row>
    <row r="29" spans="1:8" x14ac:dyDescent="0.25">
      <c r="A29" s="12"/>
      <c r="B29" s="12"/>
      <c r="C29" s="12"/>
      <c r="D29" s="12">
        <f t="shared" si="6"/>
        <v>0</v>
      </c>
      <c r="E29" s="12">
        <f t="shared" si="7"/>
        <v>0</v>
      </c>
      <c r="F29" s="12">
        <f t="shared" ref="F29:F31" si="8">0.698*(B29+(2*C29))*A29*0.001</f>
        <v>0</v>
      </c>
      <c r="G29" s="12" t="e">
        <f t="shared" ref="G29:G31" si="9">E29/F29*100</f>
        <v>#DIV/0!</v>
      </c>
      <c r="H29" s="12" t="e">
        <f t="shared" ref="H29:H31" si="10">1/F29</f>
        <v>#DIV/0!</v>
      </c>
    </row>
    <row r="30" spans="1:8" x14ac:dyDescent="0.25">
      <c r="A30" s="12"/>
      <c r="B30" s="12"/>
      <c r="C30" s="12"/>
      <c r="D30" s="12">
        <f t="shared" si="6"/>
        <v>0</v>
      </c>
      <c r="E30" s="12">
        <f t="shared" si="7"/>
        <v>0</v>
      </c>
      <c r="F30" s="12">
        <f t="shared" si="8"/>
        <v>0</v>
      </c>
      <c r="G30" s="12" t="e">
        <f t="shared" si="9"/>
        <v>#DIV/0!</v>
      </c>
      <c r="H30" s="12" t="e">
        <f t="shared" si="10"/>
        <v>#DIV/0!</v>
      </c>
    </row>
    <row r="31" spans="1:8" x14ac:dyDescent="0.25">
      <c r="A31" s="12"/>
      <c r="B31" s="12"/>
      <c r="C31" s="12"/>
      <c r="D31" s="12">
        <f t="shared" si="6"/>
        <v>0</v>
      </c>
      <c r="E31" s="12">
        <f t="shared" si="7"/>
        <v>0</v>
      </c>
      <c r="F31" s="12">
        <f t="shared" si="8"/>
        <v>0</v>
      </c>
      <c r="G31" s="12" t="e">
        <f t="shared" si="9"/>
        <v>#DIV/0!</v>
      </c>
      <c r="H31" s="12" t="e">
        <f t="shared" si="10"/>
        <v>#DIV/0!</v>
      </c>
    </row>
  </sheetData>
  <dataConsolidate/>
  <pageMargins left="0.7" right="0.7" top="0.75" bottom="0.75" header="0.3" footer="0.3"/>
  <pageSetup paperSize="28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view="pageLayout" zoomScaleNormal="100" workbookViewId="0">
      <selection activeCell="E12" sqref="E12"/>
    </sheetView>
  </sheetViews>
  <sheetFormatPr defaultRowHeight="15" x14ac:dyDescent="0.25"/>
  <cols>
    <col min="1" max="1" width="6.28515625" style="6" customWidth="1"/>
    <col min="2" max="2" width="34.85546875" style="6" customWidth="1"/>
    <col min="3" max="3" width="2" style="6" customWidth="1"/>
    <col min="4" max="4" width="6.28515625" style="6" customWidth="1"/>
    <col min="5" max="5" width="34.28515625" style="6" customWidth="1"/>
    <col min="6" max="16384" width="9.140625" style="6"/>
  </cols>
  <sheetData>
    <row r="1" spans="1:5" x14ac:dyDescent="0.25">
      <c r="A1" s="7" t="s">
        <v>39</v>
      </c>
      <c r="B1" s="8" t="s">
        <v>47</v>
      </c>
      <c r="C1" s="9"/>
      <c r="D1" s="7" t="s">
        <v>43</v>
      </c>
      <c r="E1" s="7" t="s">
        <v>51</v>
      </c>
    </row>
    <row r="2" spans="1:5" x14ac:dyDescent="0.25">
      <c r="A2" s="7" t="s">
        <v>40</v>
      </c>
      <c r="B2" s="8" t="s">
        <v>48</v>
      </c>
      <c r="C2" s="9"/>
      <c r="D2" s="7" t="s">
        <v>44</v>
      </c>
      <c r="E2" s="7" t="s">
        <v>52</v>
      </c>
    </row>
    <row r="3" spans="1:5" x14ac:dyDescent="0.25">
      <c r="A3" s="7" t="s">
        <v>41</v>
      </c>
      <c r="B3" s="8" t="s">
        <v>49</v>
      </c>
      <c r="C3" s="9"/>
      <c r="D3" s="7" t="s">
        <v>31</v>
      </c>
      <c r="E3" s="7" t="s">
        <v>53</v>
      </c>
    </row>
    <row r="4" spans="1:5" ht="30" x14ac:dyDescent="0.25">
      <c r="A4" s="7" t="s">
        <v>42</v>
      </c>
      <c r="B4" s="8" t="s">
        <v>50</v>
      </c>
      <c r="C4" s="9"/>
      <c r="D4" s="7" t="s">
        <v>45</v>
      </c>
      <c r="E4" s="7" t="s">
        <v>54</v>
      </c>
    </row>
    <row r="5" spans="1:5" x14ac:dyDescent="0.25">
      <c r="A5" s="7" t="s">
        <v>46</v>
      </c>
      <c r="B5" s="8" t="s">
        <v>55</v>
      </c>
      <c r="C5" s="9"/>
      <c r="D5" s="7"/>
      <c r="E5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view="pageLayout" zoomScaleNormal="100" workbookViewId="0">
      <selection activeCellId="1" sqref="A20:H20 A1:H1"/>
    </sheetView>
  </sheetViews>
  <sheetFormatPr defaultRowHeight="15" x14ac:dyDescent="0.25"/>
  <cols>
    <col min="1" max="1" width="5.42578125" style="4" customWidth="1"/>
    <col min="2" max="2" width="6.7109375" style="4" customWidth="1"/>
    <col min="3" max="3" width="7.28515625" style="4" customWidth="1"/>
    <col min="4" max="5" width="7" style="4" customWidth="1"/>
    <col min="6" max="6" width="7.85546875" style="4" customWidth="1"/>
    <col min="7" max="7" width="7" style="4" customWidth="1"/>
    <col min="8" max="8" width="47.5703125" style="4" customWidth="1"/>
    <col min="9" max="16384" width="9.140625" style="4"/>
  </cols>
  <sheetData>
    <row r="1" spans="1:8" x14ac:dyDescent="0.25">
      <c r="A1" s="10"/>
      <c r="B1" s="10" t="s">
        <v>56</v>
      </c>
      <c r="C1" s="10" t="s">
        <v>57</v>
      </c>
      <c r="D1" s="10" t="s">
        <v>40</v>
      </c>
      <c r="E1" s="10" t="s">
        <v>39</v>
      </c>
      <c r="F1" s="10" t="s">
        <v>45</v>
      </c>
      <c r="G1" s="10" t="s">
        <v>43</v>
      </c>
      <c r="H1" s="10" t="s">
        <v>58</v>
      </c>
    </row>
    <row r="2" spans="1:8" x14ac:dyDescent="0.25">
      <c r="A2" s="11">
        <v>1</v>
      </c>
      <c r="B2" s="11">
        <v>300</v>
      </c>
      <c r="C2" s="11">
        <v>230</v>
      </c>
      <c r="D2" s="11">
        <v>0.125</v>
      </c>
      <c r="E2" s="11">
        <v>2.5000000000000001E-3</v>
      </c>
      <c r="F2" s="11">
        <f>2*42.857</f>
        <v>85.713999999999999</v>
      </c>
      <c r="G2" s="11">
        <v>0.47320000000000001</v>
      </c>
      <c r="H2" s="11" t="s">
        <v>59</v>
      </c>
    </row>
    <row r="3" spans="1:8" x14ac:dyDescent="0.25">
      <c r="A3" s="11"/>
      <c r="B3" s="11"/>
      <c r="C3" s="11"/>
      <c r="D3" s="11"/>
      <c r="E3" s="11"/>
      <c r="F3" s="11"/>
      <c r="G3" s="11"/>
      <c r="H3" s="11"/>
    </row>
    <row r="4" spans="1:8" x14ac:dyDescent="0.25">
      <c r="A4" s="11">
        <v>2</v>
      </c>
      <c r="B4" s="11">
        <v>300</v>
      </c>
      <c r="C4" s="11">
        <v>230</v>
      </c>
      <c r="D4" s="11">
        <v>0.125</v>
      </c>
      <c r="E4" s="11">
        <v>2.5000000000000001E-2</v>
      </c>
      <c r="F4" s="11">
        <f>2*4.2857</f>
        <v>8.5714000000000006</v>
      </c>
      <c r="G4" s="11">
        <v>0.47320000000000001</v>
      </c>
      <c r="H4" s="11" t="s">
        <v>61</v>
      </c>
    </row>
    <row r="5" spans="1:8" x14ac:dyDescent="0.25">
      <c r="A5" s="11"/>
      <c r="B5" s="11"/>
      <c r="C5" s="11"/>
      <c r="D5" s="11"/>
      <c r="E5" s="11"/>
      <c r="F5" s="11"/>
      <c r="G5" s="11"/>
      <c r="H5" s="11"/>
    </row>
    <row r="6" spans="1:8" x14ac:dyDescent="0.25">
      <c r="A6" s="11">
        <v>3</v>
      </c>
      <c r="B6" s="11">
        <v>200</v>
      </c>
      <c r="C6" s="11">
        <v>150</v>
      </c>
      <c r="D6" s="11">
        <v>0.125</v>
      </c>
      <c r="E6" s="11">
        <v>2.5000000000000001E-2</v>
      </c>
      <c r="F6" s="11">
        <v>12</v>
      </c>
      <c r="G6" s="11">
        <v>0.43730000000000002</v>
      </c>
      <c r="H6" s="11" t="s">
        <v>61</v>
      </c>
    </row>
    <row r="7" spans="1:8" x14ac:dyDescent="0.25">
      <c r="A7" s="11"/>
      <c r="B7" s="11"/>
      <c r="C7" s="11"/>
      <c r="D7" s="11"/>
      <c r="E7" s="11"/>
      <c r="F7" s="11"/>
      <c r="G7" s="11"/>
      <c r="H7" s="11"/>
    </row>
    <row r="8" spans="1:8" x14ac:dyDescent="0.25">
      <c r="A8" s="11">
        <v>4</v>
      </c>
      <c r="B8" s="11">
        <v>200</v>
      </c>
      <c r="C8" s="11">
        <v>120</v>
      </c>
      <c r="D8" s="11">
        <v>0.125</v>
      </c>
      <c r="E8" s="11">
        <v>2.5000000000000001E-2</v>
      </c>
      <c r="F8" s="11">
        <v>7.5</v>
      </c>
      <c r="G8" s="11">
        <v>0.25</v>
      </c>
      <c r="H8" s="11" t="s">
        <v>61</v>
      </c>
    </row>
    <row r="9" spans="1:8" x14ac:dyDescent="0.25">
      <c r="A9" s="11"/>
      <c r="B9" s="11"/>
      <c r="C9" s="11"/>
      <c r="D9" s="11"/>
      <c r="E9" s="11"/>
      <c r="F9" s="11"/>
      <c r="G9" s="11"/>
      <c r="H9" s="11"/>
    </row>
    <row r="10" spans="1:8" x14ac:dyDescent="0.25">
      <c r="A10" s="11">
        <v>5</v>
      </c>
      <c r="B10" s="11">
        <v>150</v>
      </c>
      <c r="C10" s="11">
        <v>120</v>
      </c>
      <c r="D10" s="11">
        <v>0.125</v>
      </c>
      <c r="E10" s="11">
        <v>2.5000000000000001E-2</v>
      </c>
      <c r="F10" s="11">
        <v>20</v>
      </c>
      <c r="G10" s="11">
        <v>0.5625</v>
      </c>
      <c r="H10" s="11" t="s">
        <v>62</v>
      </c>
    </row>
    <row r="11" spans="1:8" x14ac:dyDescent="0.25">
      <c r="A11" s="11"/>
      <c r="B11" s="11"/>
      <c r="C11" s="11"/>
      <c r="D11" s="11"/>
      <c r="E11" s="11"/>
      <c r="F11" s="11"/>
      <c r="G11" s="11"/>
      <c r="H11" s="11"/>
    </row>
    <row r="12" spans="1:8" x14ac:dyDescent="0.25">
      <c r="A12" s="11">
        <v>6</v>
      </c>
      <c r="B12" s="11">
        <v>150</v>
      </c>
      <c r="C12" s="11">
        <v>120</v>
      </c>
      <c r="D12" s="11">
        <v>0.1</v>
      </c>
      <c r="E12" s="11">
        <v>0.25</v>
      </c>
      <c r="F12" s="11">
        <v>16</v>
      </c>
      <c r="G12" s="11">
        <v>0.45</v>
      </c>
      <c r="H12" s="11" t="s">
        <v>59</v>
      </c>
    </row>
    <row r="13" spans="1:8" x14ac:dyDescent="0.25">
      <c r="A13" s="11"/>
      <c r="B13" s="11"/>
      <c r="C13" s="11"/>
      <c r="D13" s="11"/>
      <c r="E13" s="11"/>
      <c r="F13" s="11"/>
      <c r="G13" s="11"/>
      <c r="H13" s="11"/>
    </row>
    <row r="14" spans="1:8" x14ac:dyDescent="0.25">
      <c r="A14" s="11">
        <v>7</v>
      </c>
      <c r="B14" s="11">
        <v>145</v>
      </c>
      <c r="C14" s="11">
        <v>120</v>
      </c>
      <c r="D14" s="11">
        <v>0.1</v>
      </c>
      <c r="E14" s="11">
        <v>2.8000000000000001E-2</v>
      </c>
      <c r="F14" s="11">
        <v>17.14</v>
      </c>
      <c r="G14" s="11">
        <v>0.53</v>
      </c>
      <c r="H14" s="11" t="s">
        <v>60</v>
      </c>
    </row>
    <row r="15" spans="1:8" x14ac:dyDescent="0.25">
      <c r="A15" s="11"/>
      <c r="B15" s="11"/>
      <c r="C15" s="11"/>
      <c r="D15" s="11"/>
      <c r="E15" s="11"/>
      <c r="F15" s="11"/>
      <c r="G15" s="11"/>
      <c r="H15" s="11"/>
    </row>
    <row r="16" spans="1:8" x14ac:dyDescent="0.25">
      <c r="A16" s="11">
        <v>8</v>
      </c>
      <c r="B16" s="11">
        <v>145</v>
      </c>
      <c r="C16" s="11">
        <v>120</v>
      </c>
      <c r="D16" s="11">
        <v>0.1</v>
      </c>
      <c r="E16" s="11">
        <v>0.03</v>
      </c>
      <c r="F16" s="11">
        <v>16</v>
      </c>
      <c r="G16" s="11">
        <v>0.53</v>
      </c>
      <c r="H16" s="11" t="s">
        <v>60</v>
      </c>
    </row>
    <row r="17" spans="1:8" x14ac:dyDescent="0.25">
      <c r="A17" s="11"/>
      <c r="B17" s="11"/>
      <c r="C17" s="11"/>
      <c r="D17" s="11"/>
      <c r="E17" s="11"/>
      <c r="F17" s="11"/>
      <c r="G17" s="11"/>
      <c r="H17" s="11"/>
    </row>
    <row r="18" spans="1:8" x14ac:dyDescent="0.25">
      <c r="A18" s="11">
        <v>9</v>
      </c>
      <c r="B18" s="11">
        <v>145</v>
      </c>
      <c r="C18" s="11">
        <v>120</v>
      </c>
      <c r="D18" s="11">
        <v>0.1</v>
      </c>
      <c r="E18" s="11">
        <v>0.04</v>
      </c>
      <c r="F18" s="11">
        <v>12</v>
      </c>
      <c r="G18" s="11">
        <v>0.53</v>
      </c>
      <c r="H18" s="11" t="s">
        <v>63</v>
      </c>
    </row>
    <row r="19" spans="1:8" x14ac:dyDescent="0.25">
      <c r="A19" s="11"/>
      <c r="B19" s="11"/>
      <c r="C19" s="11"/>
      <c r="D19" s="11"/>
      <c r="E19" s="11"/>
      <c r="F19" s="11"/>
      <c r="G19" s="11"/>
      <c r="H19" s="11"/>
    </row>
    <row r="20" spans="1:8" x14ac:dyDescent="0.25">
      <c r="A20" s="11">
        <v>10</v>
      </c>
      <c r="B20" s="11">
        <v>145</v>
      </c>
      <c r="C20" s="11">
        <v>120</v>
      </c>
      <c r="D20" s="11">
        <v>0.1</v>
      </c>
      <c r="E20" s="11">
        <v>3.5000000000000003E-2</v>
      </c>
      <c r="F20" s="11">
        <v>13.71</v>
      </c>
      <c r="G20" s="11">
        <v>0.53</v>
      </c>
      <c r="H20" s="11" t="s">
        <v>60</v>
      </c>
    </row>
    <row r="21" spans="1:8" x14ac:dyDescent="0.25">
      <c r="A21" s="11"/>
      <c r="B21" s="11"/>
      <c r="C21" s="11"/>
      <c r="D21" s="11"/>
      <c r="E21" s="11"/>
      <c r="F21" s="11"/>
      <c r="G21" s="11"/>
      <c r="H21" s="11"/>
    </row>
  </sheetData>
  <pageMargins left="0.25" right="0.25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2" zoomScale="115" zoomScaleNormal="115" workbookViewId="0">
      <selection activeCell="C11" sqref="C11"/>
    </sheetView>
  </sheetViews>
  <sheetFormatPr defaultRowHeight="15" x14ac:dyDescent="0.25"/>
  <cols>
    <col min="1" max="1" width="13" style="13" customWidth="1"/>
    <col min="2" max="2" width="11.42578125" style="13" customWidth="1"/>
    <col min="3" max="3" width="11" style="13" customWidth="1"/>
    <col min="4" max="4" width="10.7109375" style="13" customWidth="1"/>
    <col min="5" max="6" width="10.5703125" style="13" customWidth="1"/>
    <col min="7" max="7" width="11.42578125" style="13" customWidth="1"/>
    <col min="8" max="8" width="11" style="13" customWidth="1"/>
    <col min="9" max="16384" width="9.140625" style="13"/>
  </cols>
  <sheetData>
    <row r="1" spans="1:8" x14ac:dyDescent="0.25">
      <c r="A1" s="12" t="s">
        <v>21</v>
      </c>
      <c r="B1" s="12" t="s">
        <v>22</v>
      </c>
      <c r="C1" s="12" t="s">
        <v>22</v>
      </c>
      <c r="D1" s="12" t="s">
        <v>65</v>
      </c>
      <c r="E1" s="12" t="s">
        <v>64</v>
      </c>
      <c r="F1" s="12" t="s">
        <v>23</v>
      </c>
      <c r="G1" s="12" t="s">
        <v>24</v>
      </c>
      <c r="H1" s="12" t="s">
        <v>25</v>
      </c>
    </row>
    <row r="2" spans="1:8" x14ac:dyDescent="0.25">
      <c r="A2" s="12" t="s">
        <v>26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</row>
    <row r="3" spans="1:8" x14ac:dyDescent="0.25">
      <c r="A3" s="12" t="s">
        <v>34</v>
      </c>
      <c r="B3" s="12" t="s">
        <v>35</v>
      </c>
      <c r="C3" s="12" t="s">
        <v>35</v>
      </c>
      <c r="D3" s="12" t="s">
        <v>36</v>
      </c>
      <c r="E3" s="12" t="s">
        <v>36</v>
      </c>
      <c r="F3" s="12" t="s">
        <v>36</v>
      </c>
      <c r="G3" s="12" t="s">
        <v>37</v>
      </c>
      <c r="H3" s="12" t="s">
        <v>38</v>
      </c>
    </row>
    <row r="4" spans="1:8" x14ac:dyDescent="0.25">
      <c r="A4" s="12"/>
      <c r="B4" s="12"/>
      <c r="C4" s="12"/>
      <c r="D4" s="12"/>
      <c r="E4" s="12"/>
      <c r="F4" s="12"/>
      <c r="G4" s="12"/>
      <c r="H4" s="12"/>
    </row>
    <row r="5" spans="1:8" x14ac:dyDescent="0.25">
      <c r="A5" s="12">
        <v>220</v>
      </c>
      <c r="B5" s="12">
        <v>32.795487340941868</v>
      </c>
      <c r="C5" s="12">
        <v>98.386462022825654</v>
      </c>
      <c r="D5" s="12">
        <f>0.693*(C5*A5)*0.001</f>
        <v>14.999999999999998</v>
      </c>
      <c r="E5" s="12">
        <f>0.693*(B5)*A5*0.001</f>
        <v>4.9999999999999964</v>
      </c>
      <c r="F5" s="12">
        <f>0.698*(B5+(C5))*A5*0.001</f>
        <v>20.144300144300143</v>
      </c>
      <c r="G5" s="12">
        <f>E5/F5*100</f>
        <v>24.820916905444111</v>
      </c>
      <c r="H5" s="12">
        <f>1/F5</f>
        <v>4.9641833810888256E-2</v>
      </c>
    </row>
    <row r="6" spans="1:8" x14ac:dyDescent="0.25">
      <c r="A6" s="12">
        <v>470</v>
      </c>
      <c r="B6" s="12">
        <v>15.351079180866419</v>
      </c>
      <c r="C6" s="12">
        <v>46.053237542599248</v>
      </c>
      <c r="D6" s="12">
        <f t="shared" ref="D6:D31" si="0">0.693*(C6*A6)*0.001</f>
        <v>15</v>
      </c>
      <c r="E6" s="12">
        <f t="shared" ref="E6:E31" si="1">0.693*(B6)*A6*0.001</f>
        <v>5.0000000000000009</v>
      </c>
      <c r="F6" s="12">
        <f t="shared" ref="F6:F27" si="2">0.698*(B6+(C6))*A6*0.001</f>
        <v>20.14430014430015</v>
      </c>
      <c r="G6" s="12">
        <f t="shared" ref="G6:G27" si="3">E6/F6*100</f>
        <v>24.820916905444122</v>
      </c>
      <c r="H6" s="12">
        <f t="shared" ref="H6:H27" si="4">1/F6</f>
        <v>4.9641833810888235E-2</v>
      </c>
    </row>
    <row r="7" spans="1:8" x14ac:dyDescent="0.25">
      <c r="A7" s="12">
        <v>570</v>
      </c>
      <c r="B7" s="12">
        <v>12.657907394749502</v>
      </c>
      <c r="C7" s="12">
        <v>37.973722184248516</v>
      </c>
      <c r="D7" s="12">
        <f t="shared" si="0"/>
        <v>15.000000000000005</v>
      </c>
      <c r="E7" s="12">
        <f t="shared" si="1"/>
        <v>5</v>
      </c>
      <c r="F7" s="12">
        <f t="shared" si="2"/>
        <v>20.14430014430015</v>
      </c>
      <c r="G7" s="12">
        <f t="shared" si="3"/>
        <v>24.820916905444118</v>
      </c>
      <c r="H7" s="12">
        <f t="shared" si="4"/>
        <v>4.9641833810888235E-2</v>
      </c>
    </row>
    <row r="8" spans="1:8" x14ac:dyDescent="0.25">
      <c r="A8" s="12">
        <v>1000</v>
      </c>
      <c r="B8" s="12">
        <v>7.2150072150072164</v>
      </c>
      <c r="C8" s="12">
        <v>21.64502164502165</v>
      </c>
      <c r="D8" s="12">
        <f t="shared" si="0"/>
        <v>15.000000000000002</v>
      </c>
      <c r="E8" s="12">
        <f t="shared" si="1"/>
        <v>5.0000000000000009</v>
      </c>
      <c r="F8" s="12">
        <f t="shared" si="2"/>
        <v>20.144300144300146</v>
      </c>
      <c r="G8" s="12">
        <f t="shared" si="3"/>
        <v>24.820916905444129</v>
      </c>
      <c r="H8" s="12">
        <f t="shared" si="4"/>
        <v>4.9641833810888249E-2</v>
      </c>
    </row>
    <row r="9" spans="1:8" x14ac:dyDescent="0.25">
      <c r="A9" s="12">
        <v>1000</v>
      </c>
      <c r="B9" s="12">
        <v>4.329004329004329</v>
      </c>
      <c r="C9" s="12">
        <v>25</v>
      </c>
      <c r="D9" s="12">
        <f t="shared" si="0"/>
        <v>17.324999999999999</v>
      </c>
      <c r="E9" s="12">
        <f t="shared" si="1"/>
        <v>2.9999999999999996</v>
      </c>
      <c r="F9" s="12">
        <f t="shared" si="2"/>
        <v>20.471645021645021</v>
      </c>
      <c r="G9" s="12">
        <f t="shared" si="3"/>
        <v>14.654415885133062</v>
      </c>
      <c r="H9" s="12">
        <f t="shared" si="4"/>
        <v>4.8848052950443546E-2</v>
      </c>
    </row>
    <row r="10" spans="1:8" x14ac:dyDescent="0.25">
      <c r="A10" s="12">
        <v>1000</v>
      </c>
      <c r="B10" s="12">
        <v>6</v>
      </c>
      <c r="C10" s="12">
        <v>100</v>
      </c>
      <c r="D10" s="12">
        <f t="shared" si="0"/>
        <v>69.3</v>
      </c>
      <c r="E10" s="12">
        <f t="shared" si="1"/>
        <v>4.1579999999999995</v>
      </c>
      <c r="F10" s="12">
        <f t="shared" si="2"/>
        <v>73.988</v>
      </c>
      <c r="G10" s="12">
        <f t="shared" si="3"/>
        <v>5.619830242742065</v>
      </c>
      <c r="H10" s="12">
        <f t="shared" si="4"/>
        <v>1.3515705249499918E-2</v>
      </c>
    </row>
    <row r="11" spans="1:8" x14ac:dyDescent="0.25">
      <c r="A11" s="12">
        <v>1000</v>
      </c>
      <c r="B11" s="12">
        <v>7</v>
      </c>
      <c r="C11" s="12">
        <v>4</v>
      </c>
      <c r="D11" s="12">
        <f t="shared" si="0"/>
        <v>2.7720000000000002</v>
      </c>
      <c r="E11" s="12">
        <f t="shared" si="1"/>
        <v>4.851</v>
      </c>
      <c r="F11" s="12">
        <f t="shared" si="2"/>
        <v>7.677999999999999</v>
      </c>
      <c r="G11" s="12">
        <f t="shared" si="3"/>
        <v>63.180515759312328</v>
      </c>
      <c r="H11" s="12">
        <f t="shared" si="4"/>
        <v>0.13024225058609015</v>
      </c>
    </row>
    <row r="12" spans="1:8" x14ac:dyDescent="0.25">
      <c r="A12" s="12">
        <v>1000</v>
      </c>
      <c r="B12" s="12">
        <v>8</v>
      </c>
      <c r="C12" s="12">
        <v>3</v>
      </c>
      <c r="D12" s="12">
        <f t="shared" si="0"/>
        <v>2.0790000000000002</v>
      </c>
      <c r="E12" s="12">
        <f t="shared" si="1"/>
        <v>5.5440000000000005</v>
      </c>
      <c r="F12" s="12">
        <f t="shared" si="2"/>
        <v>7.677999999999999</v>
      </c>
      <c r="G12" s="12">
        <f t="shared" si="3"/>
        <v>72.206303724928375</v>
      </c>
      <c r="H12" s="12">
        <f t="shared" si="4"/>
        <v>0.13024225058609015</v>
      </c>
    </row>
    <row r="13" spans="1:8" x14ac:dyDescent="0.25">
      <c r="A13" s="12">
        <v>1000</v>
      </c>
      <c r="B13" s="12">
        <v>9</v>
      </c>
      <c r="C13" s="12">
        <v>2</v>
      </c>
      <c r="D13" s="12">
        <f t="shared" si="0"/>
        <v>1.3860000000000001</v>
      </c>
      <c r="E13" s="12">
        <f t="shared" si="1"/>
        <v>6.2369999999999992</v>
      </c>
      <c r="F13" s="12">
        <f t="shared" si="2"/>
        <v>7.677999999999999</v>
      </c>
      <c r="G13" s="12">
        <f t="shared" si="3"/>
        <v>81.232091690544422</v>
      </c>
      <c r="H13" s="12">
        <f t="shared" si="4"/>
        <v>0.13024225058609015</v>
      </c>
    </row>
    <row r="14" spans="1:8" x14ac:dyDescent="0.25">
      <c r="A14" s="12">
        <v>100</v>
      </c>
      <c r="B14" s="12">
        <v>19</v>
      </c>
      <c r="C14" s="12">
        <v>120</v>
      </c>
      <c r="D14" s="12">
        <f t="shared" si="0"/>
        <v>8.3160000000000007</v>
      </c>
      <c r="E14" s="12">
        <f t="shared" si="1"/>
        <v>1.3167</v>
      </c>
      <c r="F14" s="12">
        <f t="shared" si="2"/>
        <v>9.7021999999999995</v>
      </c>
      <c r="G14" s="12">
        <f t="shared" si="3"/>
        <v>13.571148811609737</v>
      </c>
      <c r="H14" s="12">
        <f t="shared" si="4"/>
        <v>0.10306940693863248</v>
      </c>
    </row>
    <row r="15" spans="1:8" x14ac:dyDescent="0.25">
      <c r="A15" s="12">
        <v>100</v>
      </c>
      <c r="B15" s="12">
        <v>50</v>
      </c>
      <c r="C15" s="12">
        <v>50</v>
      </c>
      <c r="D15" s="12">
        <f t="shared" si="0"/>
        <v>3.4649999999999994</v>
      </c>
      <c r="E15" s="12">
        <f t="shared" si="1"/>
        <v>3.4649999999999999</v>
      </c>
      <c r="F15" s="12">
        <f t="shared" si="2"/>
        <v>6.98</v>
      </c>
      <c r="G15" s="12">
        <f t="shared" si="3"/>
        <v>49.641833810888244</v>
      </c>
      <c r="H15" s="12">
        <f t="shared" si="4"/>
        <v>0.14326647564469913</v>
      </c>
    </row>
    <row r="16" spans="1:8" x14ac:dyDescent="0.25">
      <c r="A16" s="12">
        <v>100</v>
      </c>
      <c r="B16" s="12">
        <v>100</v>
      </c>
      <c r="C16" s="12">
        <v>100</v>
      </c>
      <c r="D16" s="12">
        <f t="shared" si="0"/>
        <v>6.9299999999999988</v>
      </c>
      <c r="E16" s="12">
        <f t="shared" si="1"/>
        <v>6.93</v>
      </c>
      <c r="F16" s="12">
        <f t="shared" si="2"/>
        <v>13.96</v>
      </c>
      <c r="G16" s="12">
        <f t="shared" si="3"/>
        <v>49.641833810888244</v>
      </c>
      <c r="H16" s="12">
        <f t="shared" si="4"/>
        <v>7.1633237822349566E-2</v>
      </c>
    </row>
    <row r="17" spans="1:8" x14ac:dyDescent="0.25">
      <c r="A17" s="12">
        <v>100</v>
      </c>
      <c r="B17" s="12">
        <v>21</v>
      </c>
      <c r="C17" s="12">
        <v>122</v>
      </c>
      <c r="D17" s="12">
        <f t="shared" si="0"/>
        <v>8.4545999999999992</v>
      </c>
      <c r="E17" s="12">
        <f t="shared" si="1"/>
        <v>1.4553</v>
      </c>
      <c r="F17" s="12">
        <f t="shared" si="2"/>
        <v>9.9814000000000007</v>
      </c>
      <c r="G17" s="12">
        <f t="shared" si="3"/>
        <v>14.580119021379764</v>
      </c>
      <c r="H17" s="12">
        <f t="shared" si="4"/>
        <v>0.1001863466046847</v>
      </c>
    </row>
    <row r="18" spans="1:8" x14ac:dyDescent="0.25">
      <c r="A18" s="12">
        <v>100</v>
      </c>
      <c r="B18" s="12">
        <v>22</v>
      </c>
      <c r="C18" s="12">
        <v>123</v>
      </c>
      <c r="D18" s="12">
        <f t="shared" si="0"/>
        <v>8.5238999999999994</v>
      </c>
      <c r="E18" s="12">
        <f t="shared" si="1"/>
        <v>1.5246</v>
      </c>
      <c r="F18" s="12">
        <f t="shared" si="2"/>
        <v>10.121</v>
      </c>
      <c r="G18" s="12">
        <f t="shared" si="3"/>
        <v>15.063728880545399</v>
      </c>
      <c r="H18" s="12">
        <f t="shared" si="4"/>
        <v>9.8804465961861473E-2</v>
      </c>
    </row>
    <row r="19" spans="1:8" x14ac:dyDescent="0.25">
      <c r="A19" s="12">
        <v>100</v>
      </c>
      <c r="B19" s="12">
        <v>23</v>
      </c>
      <c r="C19" s="12">
        <v>124</v>
      </c>
      <c r="D19" s="12">
        <f t="shared" si="0"/>
        <v>8.5931999999999995</v>
      </c>
      <c r="E19" s="12">
        <f t="shared" si="1"/>
        <v>1.5938999999999999</v>
      </c>
      <c r="F19" s="12">
        <f t="shared" si="2"/>
        <v>10.260599999999998</v>
      </c>
      <c r="G19" s="12">
        <f t="shared" si="3"/>
        <v>15.534179287760953</v>
      </c>
      <c r="H19" s="12">
        <f t="shared" si="4"/>
        <v>9.7460187513400798E-2</v>
      </c>
    </row>
    <row r="20" spans="1:8" x14ac:dyDescent="0.25">
      <c r="A20" s="12">
        <v>100</v>
      </c>
      <c r="B20" s="12">
        <v>24</v>
      </c>
      <c r="C20" s="12">
        <v>125</v>
      </c>
      <c r="D20" s="12">
        <f t="shared" si="0"/>
        <v>8.6624999999999996</v>
      </c>
      <c r="E20" s="12">
        <f t="shared" si="1"/>
        <v>1.6631999999999998</v>
      </c>
      <c r="F20" s="12">
        <f t="shared" si="2"/>
        <v>10.4002</v>
      </c>
      <c r="G20" s="12">
        <f t="shared" si="3"/>
        <v>15.992000153843195</v>
      </c>
      <c r="H20" s="12">
        <f t="shared" si="4"/>
        <v>9.6151997076979287E-2</v>
      </c>
    </row>
    <row r="21" spans="1:8" x14ac:dyDescent="0.25">
      <c r="A21" s="12">
        <v>100</v>
      </c>
      <c r="B21" s="12">
        <v>25</v>
      </c>
      <c r="C21" s="12">
        <v>126</v>
      </c>
      <c r="D21" s="12">
        <f t="shared" si="0"/>
        <v>8.7317999999999998</v>
      </c>
      <c r="E21" s="12">
        <f t="shared" si="1"/>
        <v>1.7324999999999999</v>
      </c>
      <c r="F21" s="12">
        <f t="shared" si="2"/>
        <v>10.5398</v>
      </c>
      <c r="G21" s="12">
        <f t="shared" si="3"/>
        <v>16.437693314863662</v>
      </c>
      <c r="H21" s="12">
        <f t="shared" si="4"/>
        <v>9.4878460691853739E-2</v>
      </c>
    </row>
    <row r="22" spans="1:8" x14ac:dyDescent="0.25">
      <c r="A22" s="12">
        <v>100</v>
      </c>
      <c r="B22" s="12">
        <v>26</v>
      </c>
      <c r="C22" s="12">
        <v>127</v>
      </c>
      <c r="D22" s="12">
        <f t="shared" si="0"/>
        <v>8.8010999999999981</v>
      </c>
      <c r="E22" s="12">
        <f t="shared" si="1"/>
        <v>1.8017999999999998</v>
      </c>
      <c r="F22" s="12">
        <f t="shared" si="2"/>
        <v>10.679399999999999</v>
      </c>
      <c r="G22" s="12">
        <f t="shared" si="3"/>
        <v>16.871734367099275</v>
      </c>
      <c r="H22" s="12">
        <f t="shared" si="4"/>
        <v>9.3638219375620363E-2</v>
      </c>
    </row>
    <row r="23" spans="1:8" x14ac:dyDescent="0.25">
      <c r="A23" s="12">
        <v>100</v>
      </c>
      <c r="B23" s="12">
        <v>27</v>
      </c>
      <c r="C23" s="12">
        <v>128</v>
      </c>
      <c r="D23" s="12">
        <f t="shared" si="0"/>
        <v>8.8704000000000001</v>
      </c>
      <c r="E23" s="12">
        <f t="shared" si="1"/>
        <v>1.8711</v>
      </c>
      <c r="F23" s="12">
        <f t="shared" si="2"/>
        <v>10.819000000000001</v>
      </c>
      <c r="G23" s="12">
        <f t="shared" si="3"/>
        <v>17.294574359922358</v>
      </c>
      <c r="H23" s="12">
        <f t="shared" si="4"/>
        <v>9.2429984286902661E-2</v>
      </c>
    </row>
    <row r="24" spans="1:8" x14ac:dyDescent="0.25">
      <c r="A24" s="12">
        <v>100</v>
      </c>
      <c r="B24" s="12">
        <v>28</v>
      </c>
      <c r="C24" s="12">
        <v>129</v>
      </c>
      <c r="D24" s="12">
        <f t="shared" si="0"/>
        <v>8.9396999999999984</v>
      </c>
      <c r="E24" s="12">
        <f t="shared" si="1"/>
        <v>1.9404000000000001</v>
      </c>
      <c r="F24" s="12">
        <f t="shared" si="2"/>
        <v>10.958600000000001</v>
      </c>
      <c r="G24" s="12">
        <f t="shared" si="3"/>
        <v>17.70664135929772</v>
      </c>
      <c r="H24" s="12">
        <f t="shared" si="4"/>
        <v>9.125253225777015E-2</v>
      </c>
    </row>
    <row r="25" spans="1:8" x14ac:dyDescent="0.25">
      <c r="A25" s="12">
        <v>100</v>
      </c>
      <c r="B25" s="12">
        <v>0.05</v>
      </c>
      <c r="C25" s="12">
        <v>120</v>
      </c>
      <c r="D25" s="12">
        <f t="shared" si="0"/>
        <v>8.3160000000000007</v>
      </c>
      <c r="E25" s="12">
        <f t="shared" si="1"/>
        <v>3.4649999999999998E-3</v>
      </c>
      <c r="F25" s="12">
        <f t="shared" si="2"/>
        <v>8.3794900000000005</v>
      </c>
      <c r="G25" s="12">
        <f t="shared" si="3"/>
        <v>4.13509652735429E-2</v>
      </c>
      <c r="H25" s="12">
        <f t="shared" si="4"/>
        <v>0.11933900511844993</v>
      </c>
    </row>
    <row r="26" spans="1:8" x14ac:dyDescent="0.25">
      <c r="A26" s="12">
        <v>220</v>
      </c>
      <c r="B26" s="12">
        <v>60</v>
      </c>
      <c r="C26" s="12">
        <v>100</v>
      </c>
      <c r="D26" s="12">
        <f t="shared" si="0"/>
        <v>15.245999999999999</v>
      </c>
      <c r="E26" s="12">
        <f t="shared" si="1"/>
        <v>9.1476000000000006</v>
      </c>
      <c r="F26" s="12">
        <f t="shared" si="2"/>
        <v>24.569599999999998</v>
      </c>
      <c r="G26" s="12">
        <f t="shared" si="3"/>
        <v>37.231375358166197</v>
      </c>
      <c r="H26" s="12">
        <f t="shared" si="4"/>
        <v>4.0700703308153167E-2</v>
      </c>
    </row>
    <row r="27" spans="1:8" x14ac:dyDescent="0.25">
      <c r="A27" s="12">
        <v>220</v>
      </c>
      <c r="B27" s="12">
        <v>120</v>
      </c>
      <c r="C27" s="12">
        <v>100</v>
      </c>
      <c r="D27" s="12">
        <f t="shared" si="0"/>
        <v>15.245999999999999</v>
      </c>
      <c r="E27" s="12">
        <f t="shared" si="1"/>
        <v>18.295200000000001</v>
      </c>
      <c r="F27" s="12">
        <f t="shared" si="2"/>
        <v>33.783200000000001</v>
      </c>
      <c r="G27" s="12">
        <f t="shared" si="3"/>
        <v>54.154727793696281</v>
      </c>
      <c r="H27" s="12">
        <f t="shared" si="4"/>
        <v>2.9600511496838663E-2</v>
      </c>
    </row>
    <row r="28" spans="1:8" x14ac:dyDescent="0.25">
      <c r="A28" s="12">
        <v>1</v>
      </c>
      <c r="B28" s="12">
        <v>100</v>
      </c>
      <c r="C28" s="12">
        <v>100</v>
      </c>
      <c r="D28" s="12">
        <f t="shared" si="0"/>
        <v>6.93E-2</v>
      </c>
      <c r="E28" s="12">
        <f t="shared" si="1"/>
        <v>6.93E-2</v>
      </c>
      <c r="F28" s="12">
        <f>0.698*(B28+(2*C28))*A28*0.001</f>
        <v>0.20939999999999998</v>
      </c>
      <c r="G28" s="12">
        <f>E28/F28*100</f>
        <v>33.094555873925508</v>
      </c>
      <c r="H28" s="12">
        <f>1/F28</f>
        <v>4.7755491881566385</v>
      </c>
    </row>
    <row r="29" spans="1:8" x14ac:dyDescent="0.25">
      <c r="A29" s="12"/>
      <c r="B29" s="12"/>
      <c r="C29" s="12"/>
      <c r="D29" s="12">
        <f t="shared" si="0"/>
        <v>0</v>
      </c>
      <c r="E29" s="12">
        <f t="shared" si="1"/>
        <v>0</v>
      </c>
      <c r="F29" s="12">
        <f t="shared" ref="F29:F31" si="5">0.698*(B29+(2*C29))*A29*0.001</f>
        <v>0</v>
      </c>
      <c r="G29" s="12" t="e">
        <f t="shared" ref="G29:G31" si="6">E29/F29*100</f>
        <v>#DIV/0!</v>
      </c>
      <c r="H29" s="12" t="e">
        <f t="shared" ref="H29:H31" si="7">1/F29</f>
        <v>#DIV/0!</v>
      </c>
    </row>
    <row r="30" spans="1:8" x14ac:dyDescent="0.25">
      <c r="A30" s="12"/>
      <c r="B30" s="12"/>
      <c r="C30" s="12"/>
      <c r="D30" s="12">
        <f t="shared" si="0"/>
        <v>0</v>
      </c>
      <c r="E30" s="12">
        <f t="shared" si="1"/>
        <v>0</v>
      </c>
      <c r="F30" s="12">
        <f t="shared" si="5"/>
        <v>0</v>
      </c>
      <c r="G30" s="12" t="e">
        <f t="shared" si="6"/>
        <v>#DIV/0!</v>
      </c>
      <c r="H30" s="12" t="e">
        <f t="shared" si="7"/>
        <v>#DIV/0!</v>
      </c>
    </row>
    <row r="31" spans="1:8" x14ac:dyDescent="0.25">
      <c r="A31" s="12"/>
      <c r="B31" s="12"/>
      <c r="C31" s="12"/>
      <c r="D31" s="12">
        <f t="shared" si="0"/>
        <v>0</v>
      </c>
      <c r="E31" s="12">
        <f t="shared" si="1"/>
        <v>0</v>
      </c>
      <c r="F31" s="12">
        <f t="shared" si="5"/>
        <v>0</v>
      </c>
      <c r="G31" s="12" t="e">
        <f t="shared" si="6"/>
        <v>#DIV/0!</v>
      </c>
      <c r="H31" s="12" t="e">
        <f t="shared" si="7"/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7"/>
  <sheetViews>
    <sheetView workbookViewId="0"/>
  </sheetViews>
  <sheetFormatPr defaultRowHeight="15" x14ac:dyDescent="0.25"/>
  <sheetData>
    <row r="1" spans="1:26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 x14ac:dyDescent="0.25">
      <c r="A2" s="3">
        <v>2.5707858374797199E-6</v>
      </c>
      <c r="B2" s="3">
        <v>9.1813779451130399E-5</v>
      </c>
      <c r="D2">
        <v>1.8362755614694201E-4</v>
      </c>
      <c r="E2" s="3">
        <v>3.1810453196606499E-8</v>
      </c>
      <c r="G2">
        <v>1.28539290614391E-4</v>
      </c>
      <c r="H2">
        <v>1.37720668315658E-4</v>
      </c>
      <c r="I2">
        <v>1.8362755614694201E-4</v>
      </c>
      <c r="J2" s="3">
        <v>1.5587122145857699E-8</v>
      </c>
      <c r="K2" s="3">
        <v>1.78933800014007E-8</v>
      </c>
      <c r="L2" s="3">
        <v>3.1810453196606803E-8</v>
      </c>
      <c r="N2">
        <v>1.28539290614391E-4</v>
      </c>
      <c r="O2">
        <v>1.37720668315658E-4</v>
      </c>
      <c r="P2">
        <v>1.8362755614694201E-4</v>
      </c>
      <c r="Q2" s="3">
        <v>1.5587122145857699E-8</v>
      </c>
      <c r="R2" s="3">
        <v>1.78933800014007E-8</v>
      </c>
      <c r="S2" s="3">
        <v>3.1810453196606803E-8</v>
      </c>
      <c r="U2">
        <v>1.28539290614391E-4</v>
      </c>
      <c r="V2">
        <v>1.3772066947805901E-4</v>
      </c>
      <c r="W2">
        <v>1.8362755528519601E-4</v>
      </c>
      <c r="X2" s="3">
        <v>1.5587122145857699E-8</v>
      </c>
      <c r="Y2" s="3">
        <v>8.9466900384566005E-9</v>
      </c>
      <c r="Z2" s="3">
        <v>3.5344947913294597E-8</v>
      </c>
    </row>
    <row r="3" spans="1:26" x14ac:dyDescent="0.25">
      <c r="A3" s="3">
        <v>1.5424715022761401E-5</v>
      </c>
      <c r="B3">
        <v>5.5088258027062803E-4</v>
      </c>
      <c r="D3">
        <v>1.1017645653925499E-3</v>
      </c>
      <c r="E3" s="3">
        <v>1.14517591413443E-6</v>
      </c>
      <c r="G3">
        <v>7.7123547906555296E-4</v>
      </c>
      <c r="H3">
        <v>8.2632368442195196E-4</v>
      </c>
      <c r="I3">
        <v>1.1017645653925499E-3</v>
      </c>
      <c r="J3" s="3">
        <v>5.61136300984361E-7</v>
      </c>
      <c r="K3" s="3">
        <v>6.4416155318941201E-7</v>
      </c>
      <c r="L3" s="3">
        <v>1.14517591413443E-6</v>
      </c>
      <c r="N3">
        <v>7.7123547906555296E-4</v>
      </c>
      <c r="O3">
        <v>8.2632368442195196E-4</v>
      </c>
      <c r="P3">
        <v>1.1017645653925499E-3</v>
      </c>
      <c r="Q3" s="3">
        <v>5.61136300984361E-7</v>
      </c>
      <c r="R3" s="3">
        <v>6.4416155318941201E-7</v>
      </c>
      <c r="S3" s="3">
        <v>1.14517591413443E-6</v>
      </c>
      <c r="U3">
        <v>7.7123547906555296E-4</v>
      </c>
      <c r="V3">
        <v>8.2632393550034398E-4</v>
      </c>
      <c r="W3">
        <v>1.10176437925554E-3</v>
      </c>
      <c r="X3" s="3">
        <v>5.61136300984361E-7</v>
      </c>
      <c r="Y3" s="3">
        <v>3.2208082552680898E-7</v>
      </c>
      <c r="Z3" s="3">
        <v>1.2724175748876599E-6</v>
      </c>
    </row>
    <row r="4" spans="1:26" x14ac:dyDescent="0.25">
      <c r="A4" s="3">
        <v>7.9694360661867003E-5</v>
      </c>
      <c r="B4">
        <v>2.84621349662329E-3</v>
      </c>
      <c r="D4">
        <v>5.6923449101346103E-3</v>
      </c>
      <c r="E4" s="3">
        <v>3.0569551956077298E-5</v>
      </c>
      <c r="G4">
        <v>3.9846805086014396E-3</v>
      </c>
      <c r="H4">
        <v>4.2692945938977104E-3</v>
      </c>
      <c r="I4">
        <v>5.6923449101346103E-3</v>
      </c>
      <c r="J4" s="3">
        <v>1.4979153896867501E-5</v>
      </c>
      <c r="K4" s="3">
        <v>1.71954452951162E-5</v>
      </c>
      <c r="L4" s="3">
        <v>3.0569551956077501E-5</v>
      </c>
      <c r="N4">
        <v>3.9846805086014396E-3</v>
      </c>
      <c r="O4">
        <v>4.2692945938977104E-3</v>
      </c>
      <c r="P4">
        <v>5.6923449101346103E-3</v>
      </c>
      <c r="Q4" s="3">
        <v>1.4979153896867501E-5</v>
      </c>
      <c r="R4" s="3">
        <v>1.71954452951162E-5</v>
      </c>
      <c r="S4" s="3">
        <v>3.0569551956077501E-5</v>
      </c>
      <c r="U4">
        <v>3.9846805086014396E-3</v>
      </c>
      <c r="V4">
        <v>4.2693292228197996E-3</v>
      </c>
      <c r="W4">
        <v>5.6923192381959998E-3</v>
      </c>
      <c r="X4" s="3">
        <v>1.4979153896867501E-5</v>
      </c>
      <c r="Y4" s="3">
        <v>8.5977575161591995E-6</v>
      </c>
      <c r="Z4" s="3">
        <v>3.3966092248384299E-5</v>
      </c>
    </row>
    <row r="5" spans="1:26" x14ac:dyDescent="0.25">
      <c r="A5">
        <v>4.0104255237752599E-4</v>
      </c>
      <c r="B5">
        <v>1.4321206340249099E-2</v>
      </c>
      <c r="D5">
        <v>2.8631954253651101E-2</v>
      </c>
      <c r="E5">
        <v>7.7395075863608399E-4</v>
      </c>
      <c r="G5">
        <v>2.0047346014211299E-2</v>
      </c>
      <c r="H5">
        <v>2.1478541043120601E-2</v>
      </c>
      <c r="I5">
        <v>2.8631954253651101E-2</v>
      </c>
      <c r="J5">
        <v>3.7928296016670801E-4</v>
      </c>
      <c r="K5">
        <v>4.3539367263223302E-4</v>
      </c>
      <c r="L5">
        <v>7.7395075863608096E-4</v>
      </c>
      <c r="N5">
        <v>2.0047346014211299E-2</v>
      </c>
      <c r="O5">
        <v>2.1478541043120601E-2</v>
      </c>
      <c r="P5">
        <v>2.8631954253651101E-2</v>
      </c>
      <c r="Q5">
        <v>3.7928296016670801E-4</v>
      </c>
      <c r="R5">
        <v>4.3539367263223302E-4</v>
      </c>
      <c r="S5">
        <v>7.7395075863608096E-4</v>
      </c>
      <c r="U5">
        <v>2.0047346014211299E-2</v>
      </c>
      <c r="V5">
        <v>2.14829535444079E-2</v>
      </c>
      <c r="W5">
        <v>2.8628683775736199E-2</v>
      </c>
      <c r="X5">
        <v>3.7928296016670801E-4</v>
      </c>
      <c r="Y5">
        <v>2.17719195584551E-4</v>
      </c>
      <c r="Z5">
        <v>8.5989618046495696E-4</v>
      </c>
    </row>
    <row r="6" spans="1:26" x14ac:dyDescent="0.25">
      <c r="A6">
        <v>2.0077789367993399E-3</v>
      </c>
      <c r="B6">
        <v>7.1487999322565193E-2</v>
      </c>
      <c r="D6">
        <v>0.141669416769304</v>
      </c>
      <c r="E6">
        <v>1.9285034055256899E-2</v>
      </c>
      <c r="G6">
        <v>9.9789977415849607E-2</v>
      </c>
      <c r="H6">
        <v>0.10682303724478399</v>
      </c>
      <c r="I6">
        <v>0.141669416769304</v>
      </c>
      <c r="J6">
        <v>9.4791450693228092E-3</v>
      </c>
      <c r="K6">
        <v>1.0876855910335E-2</v>
      </c>
      <c r="L6">
        <v>1.9285034055257E-2</v>
      </c>
      <c r="N6">
        <v>9.9789977415849607E-2</v>
      </c>
      <c r="O6">
        <v>0.10682303724478399</v>
      </c>
      <c r="P6">
        <v>0.141669416769304</v>
      </c>
      <c r="Q6">
        <v>9.4791450693228092E-3</v>
      </c>
      <c r="R6">
        <v>1.0876855910335E-2</v>
      </c>
      <c r="S6">
        <v>1.9285034055257E-2</v>
      </c>
      <c r="U6">
        <v>9.9789977415849607E-2</v>
      </c>
      <c r="V6">
        <v>0.10737535695366</v>
      </c>
      <c r="W6">
        <v>0.1412622471836</v>
      </c>
      <c r="X6">
        <v>9.4791450693228092E-3</v>
      </c>
      <c r="Y6">
        <v>5.4524511810452297E-3</v>
      </c>
      <c r="Z6">
        <v>2.13971272547816E-2</v>
      </c>
    </row>
    <row r="7" spans="1:26" x14ac:dyDescent="0.25">
      <c r="A7">
        <v>1.0040888745276399E-2</v>
      </c>
      <c r="B7">
        <v>0.33187795425851702</v>
      </c>
      <c r="D7">
        <v>0.27801114241469399</v>
      </c>
      <c r="E7">
        <v>7.8768568038251593E-2</v>
      </c>
      <c r="G7">
        <v>0.240506128685435</v>
      </c>
      <c r="H7">
        <v>0.25625646453539502</v>
      </c>
      <c r="I7">
        <v>0.33031315662305699</v>
      </c>
      <c r="J7">
        <v>5.77111027213182E-2</v>
      </c>
      <c r="K7">
        <v>6.6068297022131503E-2</v>
      </c>
      <c r="L7">
        <v>0.115520540835442</v>
      </c>
      <c r="N7">
        <v>0.240506128685435</v>
      </c>
      <c r="O7">
        <v>0.25625646453539502</v>
      </c>
      <c r="P7">
        <v>0.33031315662305699</v>
      </c>
      <c r="Q7">
        <v>5.77111027213182E-2</v>
      </c>
      <c r="R7">
        <v>6.6068297022131503E-2</v>
      </c>
      <c r="S7">
        <v>0.115520540835442</v>
      </c>
      <c r="U7">
        <v>0.240506128685435</v>
      </c>
      <c r="V7">
        <v>0.26463634578873002</v>
      </c>
      <c r="W7">
        <v>0.32431446607027498</v>
      </c>
      <c r="X7">
        <v>5.77111027213182E-2</v>
      </c>
      <c r="Y7">
        <v>3.3565586835159901E-2</v>
      </c>
      <c r="Z7">
        <v>0.12721559160944801</v>
      </c>
    </row>
    <row r="8" spans="1:26" x14ac:dyDescent="0.25">
      <c r="A8">
        <v>2.4677134256139401E-2</v>
      </c>
      <c r="B8">
        <v>0.52772569304219397</v>
      </c>
      <c r="D8">
        <v>0.392453075386684</v>
      </c>
      <c r="E8">
        <v>0.17379698981144101</v>
      </c>
      <c r="G8">
        <v>0.36227687257064001</v>
      </c>
      <c r="H8">
        <v>0.38253973920625001</v>
      </c>
      <c r="I8">
        <v>0.46621999337338699</v>
      </c>
      <c r="J8">
        <v>0.14314670947115499</v>
      </c>
      <c r="K8">
        <v>0.16317122644354801</v>
      </c>
      <c r="L8">
        <v>0.277930716242552</v>
      </c>
      <c r="N8">
        <v>0.36227687257064001</v>
      </c>
      <c r="O8">
        <v>0.38253973920625001</v>
      </c>
      <c r="P8">
        <v>0.46621999337338699</v>
      </c>
      <c r="Q8">
        <v>0.14314670947115499</v>
      </c>
      <c r="R8">
        <v>0.16317122644354801</v>
      </c>
      <c r="S8">
        <v>0.277930716242552</v>
      </c>
      <c r="U8">
        <v>0.36227687257064001</v>
      </c>
      <c r="V8">
        <v>0.41588640430982599</v>
      </c>
      <c r="W8">
        <v>0.44364429101432601</v>
      </c>
      <c r="X8">
        <v>0.14314670947115499</v>
      </c>
      <c r="Y8">
        <v>8.4993077567799599E-2</v>
      </c>
      <c r="Z8">
        <v>0.301760872601335</v>
      </c>
    </row>
    <row r="9" spans="1:26" x14ac:dyDescent="0.25">
      <c r="A9">
        <v>3.9948827545044897E-2</v>
      </c>
      <c r="B9">
        <v>0.22913294848270499</v>
      </c>
      <c r="D9">
        <v>0.47598027262697901</v>
      </c>
      <c r="E9">
        <v>0.29688461830532997</v>
      </c>
      <c r="G9">
        <v>0.455509953035731</v>
      </c>
      <c r="H9">
        <v>0.47426445791813998</v>
      </c>
      <c r="I9">
        <v>0.52769140932582703</v>
      </c>
      <c r="J9">
        <v>0.25905593979410402</v>
      </c>
      <c r="K9">
        <v>0.29341338682581303</v>
      </c>
      <c r="L9">
        <v>0.480585591269163</v>
      </c>
      <c r="N9">
        <v>0.455509953035731</v>
      </c>
      <c r="O9">
        <v>0.47426445791813998</v>
      </c>
      <c r="P9">
        <v>0.52769140932582703</v>
      </c>
      <c r="Q9">
        <v>0.25905593979410402</v>
      </c>
      <c r="R9">
        <v>0.29341338682581303</v>
      </c>
      <c r="S9">
        <v>0.480585591269163</v>
      </c>
      <c r="U9">
        <v>0.455509953035731</v>
      </c>
      <c r="V9">
        <v>0.55769004991350501</v>
      </c>
      <c r="W9">
        <v>0.475805396829315</v>
      </c>
      <c r="X9">
        <v>0.25905593979410402</v>
      </c>
      <c r="Y9">
        <v>0.15856680317142</v>
      </c>
      <c r="Z9">
        <v>0.51073772660787797</v>
      </c>
    </row>
    <row r="10" spans="1:26" x14ac:dyDescent="0.25">
      <c r="A10">
        <v>5.6880391639224197E-2</v>
      </c>
      <c r="B10">
        <v>-0.34091121710505801</v>
      </c>
      <c r="D10">
        <v>0.52201303989776404</v>
      </c>
      <c r="E10">
        <v>0.438335462433114</v>
      </c>
      <c r="G10">
        <v>0.51286111356812503</v>
      </c>
      <c r="H10">
        <v>0.52314422969832397</v>
      </c>
      <c r="I10">
        <v>0.50491304459501996</v>
      </c>
      <c r="J10">
        <v>0.396308267106454</v>
      </c>
      <c r="K10">
        <v>0.445028729962754</v>
      </c>
      <c r="L10">
        <v>0.69112983709753895</v>
      </c>
      <c r="N10">
        <v>0.51286111356812503</v>
      </c>
      <c r="O10">
        <v>0.52314422969832397</v>
      </c>
      <c r="P10">
        <v>0.50491304459501996</v>
      </c>
      <c r="Q10">
        <v>0.396308267106454</v>
      </c>
      <c r="R10">
        <v>0.445028729962754</v>
      </c>
      <c r="S10">
        <v>0.69112983709753895</v>
      </c>
      <c r="U10">
        <v>0.51286111356812503</v>
      </c>
      <c r="V10">
        <v>0.68682636511821604</v>
      </c>
      <c r="W10">
        <v>0.41447866132053901</v>
      </c>
      <c r="X10">
        <v>0.396308267106454</v>
      </c>
      <c r="Y10">
        <v>0.25261561550331602</v>
      </c>
      <c r="Z10">
        <v>0.71308567878321205</v>
      </c>
    </row>
    <row r="11" spans="1:26" x14ac:dyDescent="0.25">
      <c r="A11">
        <v>7.19094751218846E-2</v>
      </c>
      <c r="B11">
        <v>-0.52418419625134305</v>
      </c>
      <c r="D11">
        <v>0.52692523453450102</v>
      </c>
      <c r="E11">
        <v>0.58700700413131401</v>
      </c>
      <c r="G11">
        <v>0.52981262685319097</v>
      </c>
      <c r="H11">
        <v>0.52476326668376105</v>
      </c>
      <c r="I11">
        <v>0.40152163123934198</v>
      </c>
      <c r="J11">
        <v>0.54409190342798697</v>
      </c>
      <c r="K11">
        <v>0.60432035900538394</v>
      </c>
      <c r="L11">
        <v>0.87594852932201295</v>
      </c>
      <c r="N11">
        <v>0.52981262685319097</v>
      </c>
      <c r="O11">
        <v>0.52476326668376105</v>
      </c>
      <c r="P11">
        <v>0.40152163123934198</v>
      </c>
      <c r="Q11">
        <v>0.54409190342798697</v>
      </c>
      <c r="R11">
        <v>0.60432035900538394</v>
      </c>
      <c r="S11">
        <v>0.87594852932201295</v>
      </c>
      <c r="U11">
        <v>0.52981262685319097</v>
      </c>
      <c r="V11">
        <v>0.80036215724491899</v>
      </c>
      <c r="W11">
        <v>0.27171376765845301</v>
      </c>
      <c r="X11">
        <v>0.54409190342798697</v>
      </c>
      <c r="Y11">
        <v>0.36500329682049998</v>
      </c>
      <c r="Z11">
        <v>0.86904672319933596</v>
      </c>
    </row>
    <row r="12" spans="1:26" x14ac:dyDescent="0.25">
      <c r="A12">
        <v>8.6911628914886102E-2</v>
      </c>
      <c r="B12">
        <v>-0.206408288294857</v>
      </c>
      <c r="D12">
        <v>0.49032990785682801</v>
      </c>
      <c r="E12">
        <v>0.73118792877955996</v>
      </c>
      <c r="G12">
        <v>0.50502917005035597</v>
      </c>
      <c r="H12">
        <v>0.47897530542824801</v>
      </c>
      <c r="I12">
        <v>0.23402436246406</v>
      </c>
      <c r="J12">
        <v>0.69076547717585302</v>
      </c>
      <c r="K12">
        <v>0.75689790311944705</v>
      </c>
      <c r="L12">
        <v>1.0055340157935699</v>
      </c>
      <c r="N12">
        <v>0.50502917005035597</v>
      </c>
      <c r="O12">
        <v>0.47897530542824801</v>
      </c>
      <c r="P12">
        <v>0.23402436246406</v>
      </c>
      <c r="Q12">
        <v>0.69076547717585302</v>
      </c>
      <c r="R12">
        <v>0.75689790311944705</v>
      </c>
      <c r="S12">
        <v>1.0055340157935699</v>
      </c>
      <c r="U12">
        <v>0.50502917005035597</v>
      </c>
      <c r="V12">
        <v>0.89571858273789395</v>
      </c>
      <c r="W12">
        <v>7.5561642118849595E-2</v>
      </c>
      <c r="X12">
        <v>0.69076547717585302</v>
      </c>
      <c r="Y12">
        <v>0.49317708167096502</v>
      </c>
      <c r="Z12">
        <v>0.947977109515446</v>
      </c>
    </row>
    <row r="13" spans="1:26" x14ac:dyDescent="0.25">
      <c r="A13">
        <v>0.103600523872081</v>
      </c>
      <c r="B13">
        <v>0.35863191265273098</v>
      </c>
      <c r="D13">
        <v>0.41510978630628298</v>
      </c>
      <c r="E13">
        <v>0.859520661474653</v>
      </c>
      <c r="G13">
        <v>0.44046301228041401</v>
      </c>
      <c r="H13">
        <v>0.38991682031007902</v>
      </c>
      <c r="I13">
        <v>2.9163398834447699E-2</v>
      </c>
      <c r="J13">
        <v>0.82477505981043797</v>
      </c>
      <c r="K13">
        <v>0.88897754043069999</v>
      </c>
      <c r="L13">
        <v>1.05919702849316</v>
      </c>
      <c r="N13">
        <v>0.44046301228041401</v>
      </c>
      <c r="O13">
        <v>0.38991682031007902</v>
      </c>
      <c r="P13">
        <v>2.9163398834447699E-2</v>
      </c>
      <c r="Q13">
        <v>0.82477505981043797</v>
      </c>
      <c r="R13">
        <v>0.88897754043069999</v>
      </c>
      <c r="S13">
        <v>1.05919702849316</v>
      </c>
      <c r="U13">
        <v>0.44046301228041401</v>
      </c>
      <c r="V13">
        <v>0.97072972282586401</v>
      </c>
      <c r="W13">
        <v>-0.135437086217745</v>
      </c>
      <c r="X13">
        <v>0.82477505981043797</v>
      </c>
      <c r="Y13">
        <v>0.63422564021869898</v>
      </c>
      <c r="Z13">
        <v>0.93436833006779096</v>
      </c>
    </row>
    <row r="14" spans="1:26" x14ac:dyDescent="0.25">
      <c r="A14">
        <v>0.118595499221965</v>
      </c>
      <c r="B14">
        <v>0.51880917672558002</v>
      </c>
      <c r="D14">
        <v>0.30719019021787197</v>
      </c>
      <c r="E14">
        <v>0.96189603813907798</v>
      </c>
      <c r="G14">
        <v>0.34120022838213498</v>
      </c>
      <c r="H14">
        <v>0.26563333534385603</v>
      </c>
      <c r="I14">
        <v>-0.18035371269665601</v>
      </c>
      <c r="J14">
        <v>0.93556430432375903</v>
      </c>
      <c r="K14">
        <v>0.98862722547017101</v>
      </c>
      <c r="L14">
        <v>1.0283698760636499</v>
      </c>
      <c r="N14">
        <v>0.34120022838213498</v>
      </c>
      <c r="O14">
        <v>0.26563333534385603</v>
      </c>
      <c r="P14">
        <v>-0.18035371269665601</v>
      </c>
      <c r="Q14">
        <v>0.93556430432375903</v>
      </c>
      <c r="R14">
        <v>0.98862722547017101</v>
      </c>
      <c r="S14">
        <v>1.0283698760636499</v>
      </c>
      <c r="U14">
        <v>0.34120022838213498</v>
      </c>
      <c r="V14">
        <v>1.0236917800402101</v>
      </c>
      <c r="W14">
        <v>-0.31982467783964802</v>
      </c>
      <c r="X14">
        <v>0.93556430432375903</v>
      </c>
      <c r="Y14">
        <v>0.78494520597349804</v>
      </c>
      <c r="Z14">
        <v>0.83089428359434303</v>
      </c>
    </row>
    <row r="15" spans="1:26" x14ac:dyDescent="0.25">
      <c r="A15">
        <v>0.13321563018888399</v>
      </c>
      <c r="B15">
        <v>0.182070970049348</v>
      </c>
      <c r="D15">
        <v>0.175072278112302</v>
      </c>
      <c r="E15">
        <v>1.0302496354689501</v>
      </c>
      <c r="G15">
        <v>0.21506005315357099</v>
      </c>
      <c r="H15">
        <v>0.117352593305436</v>
      </c>
      <c r="I15">
        <v>-0.36107603720532699</v>
      </c>
      <c r="J15">
        <v>1.01440600116227</v>
      </c>
      <c r="K15">
        <v>1.04684462754507</v>
      </c>
      <c r="L15">
        <v>0.91797433822161301</v>
      </c>
      <c r="N15">
        <v>0.21506005315357099</v>
      </c>
      <c r="O15">
        <v>0.117352593305436</v>
      </c>
      <c r="P15">
        <v>-0.36107603720532699</v>
      </c>
      <c r="Q15">
        <v>1.01440600116227</v>
      </c>
      <c r="R15">
        <v>1.04684462754507</v>
      </c>
      <c r="S15">
        <v>0.91797433822161301</v>
      </c>
      <c r="U15">
        <v>0.21506005315357099</v>
      </c>
      <c r="V15">
        <v>1.05340177814422</v>
      </c>
      <c r="W15">
        <v>-0.44137203884230902</v>
      </c>
      <c r="X15">
        <v>1.01440600116227</v>
      </c>
      <c r="Y15">
        <v>0.94191234590523698</v>
      </c>
      <c r="Z15">
        <v>0.65788589862123403</v>
      </c>
    </row>
    <row r="16" spans="1:26" x14ac:dyDescent="0.25">
      <c r="A16">
        <v>0.149564120504942</v>
      </c>
      <c r="B16">
        <v>-0.37740368473652203</v>
      </c>
      <c r="D16">
        <v>2.9163384291627799E-2</v>
      </c>
      <c r="E16">
        <v>1.0591970303620299</v>
      </c>
      <c r="G16">
        <v>7.1978936176774602E-2</v>
      </c>
      <c r="H16">
        <v>-4.1529756088142397E-2</v>
      </c>
      <c r="I16">
        <v>-0.48414993752435798</v>
      </c>
      <c r="J16">
        <v>1.05508954736637</v>
      </c>
      <c r="K16">
        <v>1.0583703993193201</v>
      </c>
      <c r="L16">
        <v>0.74563586772964496</v>
      </c>
      <c r="N16">
        <v>7.1978936176774602E-2</v>
      </c>
      <c r="O16">
        <v>-4.1529756088142397E-2</v>
      </c>
      <c r="P16">
        <v>-0.48414993752435798</v>
      </c>
      <c r="Q16">
        <v>1.05508954736637</v>
      </c>
      <c r="R16">
        <v>1.0583703993193201</v>
      </c>
      <c r="S16">
        <v>0.74563586772964496</v>
      </c>
      <c r="U16">
        <v>7.1978936176774602E-2</v>
      </c>
      <c r="V16">
        <v>1.05918488644604</v>
      </c>
      <c r="W16">
        <v>-0.476197135099238</v>
      </c>
      <c r="X16">
        <v>1.05508954736637</v>
      </c>
      <c r="Y16">
        <v>1.10156172004764</v>
      </c>
      <c r="Z16">
        <v>0.44933644427428499</v>
      </c>
    </row>
    <row r="17" spans="1:26" x14ac:dyDescent="0.25">
      <c r="A17">
        <v>0.16442887141361401</v>
      </c>
      <c r="B17">
        <v>-0.51073267654064702</v>
      </c>
      <c r="D17">
        <v>-0.119042798894388</v>
      </c>
      <c r="E17">
        <v>1.0464579474868001</v>
      </c>
      <c r="G17">
        <v>-7.6772182878099102E-2</v>
      </c>
      <c r="H17">
        <v>-0.19666031623635899</v>
      </c>
      <c r="I17">
        <v>-0.52992576785479595</v>
      </c>
      <c r="J17">
        <v>1.05441017486797</v>
      </c>
      <c r="K17">
        <v>1.0221633050985</v>
      </c>
      <c r="L17">
        <v>0.53886955831534999</v>
      </c>
      <c r="N17">
        <v>-7.6772182878099102E-2</v>
      </c>
      <c r="O17">
        <v>-0.19666031623635899</v>
      </c>
      <c r="P17">
        <v>-0.52992576785479595</v>
      </c>
      <c r="Q17">
        <v>1.05441017486797</v>
      </c>
      <c r="R17">
        <v>1.0221633050985</v>
      </c>
      <c r="S17">
        <v>0.53886955831534999</v>
      </c>
      <c r="U17">
        <v>-7.6772182878099102E-2</v>
      </c>
      <c r="V17">
        <v>1.0409097478529199</v>
      </c>
      <c r="W17">
        <v>-0.41745741461748598</v>
      </c>
      <c r="X17">
        <v>1.05441017486797</v>
      </c>
      <c r="Y17">
        <v>1.26026706436563</v>
      </c>
      <c r="Z17">
        <v>0.246222418477343</v>
      </c>
    </row>
    <row r="18" spans="1:26" x14ac:dyDescent="0.25">
      <c r="A18">
        <v>0.178559507920833</v>
      </c>
      <c r="B18">
        <v>-0.153563916750032</v>
      </c>
      <c r="D18">
        <v>-0.25787161454672097</v>
      </c>
      <c r="E18">
        <v>0.993035883583961</v>
      </c>
      <c r="G18">
        <v>-0.219475720837533</v>
      </c>
      <c r="H18">
        <v>-0.33402462635633501</v>
      </c>
      <c r="I18">
        <v>-0.49109508302821597</v>
      </c>
      <c r="J18">
        <v>1.01242139992836</v>
      </c>
      <c r="K18">
        <v>0.94149428583411099</v>
      </c>
      <c r="L18">
        <v>0.33068715928231901</v>
      </c>
      <c r="N18">
        <v>-0.219475720837533</v>
      </c>
      <c r="O18">
        <v>-0.33402462635633501</v>
      </c>
      <c r="P18">
        <v>-0.49109508302821597</v>
      </c>
      <c r="Q18">
        <v>1.01242139992836</v>
      </c>
      <c r="R18">
        <v>0.94149428583411099</v>
      </c>
      <c r="S18">
        <v>0.33068715928231901</v>
      </c>
      <c r="U18">
        <v>-0.219475720837533</v>
      </c>
      <c r="V18">
        <v>0.99899146250649296</v>
      </c>
      <c r="W18">
        <v>-0.27669425515757201</v>
      </c>
      <c r="X18">
        <v>1.01242139992836</v>
      </c>
      <c r="Y18">
        <v>1.4144235574475199</v>
      </c>
      <c r="Z18">
        <v>8.8452347879090898E-2</v>
      </c>
    </row>
    <row r="19" spans="1:26" x14ac:dyDescent="0.25">
      <c r="A19">
        <v>0.19447911358123701</v>
      </c>
      <c r="B19">
        <v>0.398938497362128</v>
      </c>
      <c r="D19">
        <v>-0.376387089849682</v>
      </c>
      <c r="E19">
        <v>0.90313905894158597</v>
      </c>
      <c r="G19">
        <v>-0.344890481091919</v>
      </c>
      <c r="H19">
        <v>-0.44121322479651598</v>
      </c>
      <c r="I19">
        <v>-0.37385748508042899</v>
      </c>
      <c r="J19">
        <v>0.932430807497723</v>
      </c>
      <c r="K19">
        <v>0.82365096303538399</v>
      </c>
      <c r="L19">
        <v>0.154326508969721</v>
      </c>
      <c r="N19">
        <v>-0.344890481091919</v>
      </c>
      <c r="O19">
        <v>-0.44121322479651598</v>
      </c>
      <c r="P19">
        <v>-0.37385748508042899</v>
      </c>
      <c r="Q19">
        <v>0.932430807497723</v>
      </c>
      <c r="R19">
        <v>0.82365096303538399</v>
      </c>
      <c r="S19">
        <v>0.154326508969721</v>
      </c>
      <c r="U19">
        <v>-0.344890481091919</v>
      </c>
      <c r="V19">
        <v>0.93438215922892398</v>
      </c>
      <c r="W19">
        <v>-8.1565275529505696E-2</v>
      </c>
      <c r="X19">
        <v>0.932430807497723</v>
      </c>
      <c r="Y19">
        <v>1.5605297001509599</v>
      </c>
      <c r="Z19">
        <v>7.0254263664583398E-3</v>
      </c>
    </row>
    <row r="20" spans="1:26" x14ac:dyDescent="0.25">
      <c r="A20">
        <v>0.20917371305949101</v>
      </c>
      <c r="B20">
        <v>0.49744451511041998</v>
      </c>
      <c r="D20">
        <v>-0.46525339628625101</v>
      </c>
      <c r="E20">
        <v>0.78384892293952302</v>
      </c>
      <c r="G20">
        <v>-0.44313715722793701</v>
      </c>
      <c r="H20">
        <v>-0.508542717080811</v>
      </c>
      <c r="I20">
        <v>-0.19693081157100001</v>
      </c>
      <c r="J20">
        <v>0.820739502575213</v>
      </c>
      <c r="K20">
        <v>0.67927927664032195</v>
      </c>
      <c r="L20">
        <v>3.7944871448429597E-2</v>
      </c>
      <c r="N20">
        <v>-0.44313715722793701</v>
      </c>
      <c r="O20">
        <v>-0.508542717080811</v>
      </c>
      <c r="P20">
        <v>-0.19693081157100001</v>
      </c>
      <c r="Q20">
        <v>0.820739502575213</v>
      </c>
      <c r="R20">
        <v>0.67927927664032195</v>
      </c>
      <c r="S20">
        <v>3.7944871448429597E-2</v>
      </c>
      <c r="U20">
        <v>-0.44313715722793701</v>
      </c>
      <c r="V20">
        <v>0.84854936893955002</v>
      </c>
      <c r="W20">
        <v>0.12958992633465499</v>
      </c>
      <c r="X20">
        <v>0.820739502575213</v>
      </c>
      <c r="Y20">
        <v>1.6952668483946101</v>
      </c>
      <c r="Z20">
        <v>1.7940689231846701E-2</v>
      </c>
    </row>
    <row r="21" spans="1:26" x14ac:dyDescent="0.25">
      <c r="A21">
        <v>0.222725895350739</v>
      </c>
      <c r="B21">
        <v>0.11484882402059</v>
      </c>
      <c r="D21">
        <v>-0.51747026156530196</v>
      </c>
      <c r="E21">
        <v>0.64456232650074796</v>
      </c>
      <c r="G21">
        <v>-0.50647655638129097</v>
      </c>
      <c r="H21">
        <v>-0.52993057164195401</v>
      </c>
      <c r="I21">
        <v>1.1437303697655001E-2</v>
      </c>
      <c r="J21">
        <v>0.68614575278733902</v>
      </c>
      <c r="K21">
        <v>0.52142173313641904</v>
      </c>
      <c r="L21">
        <v>1.2342395315672499E-4</v>
      </c>
      <c r="N21">
        <v>-0.50647655638129097</v>
      </c>
      <c r="O21">
        <v>-0.52993057164195401</v>
      </c>
      <c r="P21">
        <v>1.1437303697655001E-2</v>
      </c>
      <c r="Q21">
        <v>0.68614575278733902</v>
      </c>
      <c r="R21">
        <v>0.52142173313641904</v>
      </c>
      <c r="S21">
        <v>1.2342395315672499E-4</v>
      </c>
      <c r="U21">
        <v>-0.50647655638129097</v>
      </c>
      <c r="V21">
        <v>0.74344269126647999</v>
      </c>
      <c r="W21">
        <v>0.31528286647847398</v>
      </c>
      <c r="X21">
        <v>0.68614575278733902</v>
      </c>
      <c r="Y21">
        <v>1.8155745925934701</v>
      </c>
      <c r="Z21">
        <v>0.11905346893084801</v>
      </c>
    </row>
    <row r="22" spans="1:26" x14ac:dyDescent="0.25">
      <c r="A22">
        <v>0.23816409057167101</v>
      </c>
      <c r="B22">
        <v>-0.42702752782264197</v>
      </c>
      <c r="D22">
        <v>-0.52892440260126605</v>
      </c>
      <c r="E22">
        <v>0.496251303241527</v>
      </c>
      <c r="G22">
        <v>-0.52991923926268003</v>
      </c>
      <c r="H22">
        <v>-0.50344461438935595</v>
      </c>
      <c r="I22">
        <v>0.21797937143486901</v>
      </c>
      <c r="J22">
        <v>0.53925192178551795</v>
      </c>
      <c r="K22">
        <v>0.36433914838486697</v>
      </c>
      <c r="L22">
        <v>4.6900636419114503E-2</v>
      </c>
      <c r="N22">
        <v>-0.52991923926268003</v>
      </c>
      <c r="O22">
        <v>-0.50344461438935595</v>
      </c>
      <c r="P22">
        <v>0.21797937143486901</v>
      </c>
      <c r="Q22">
        <v>0.53925192178551795</v>
      </c>
      <c r="R22">
        <v>0.36433914838486697</v>
      </c>
      <c r="S22">
        <v>4.6900636419114503E-2</v>
      </c>
      <c r="U22">
        <v>-0.52991923926268003</v>
      </c>
      <c r="V22">
        <v>0.621449511485343</v>
      </c>
      <c r="W22">
        <v>0.43902797173129299</v>
      </c>
      <c r="X22">
        <v>0.53925192178551795</v>
      </c>
      <c r="Y22">
        <v>1.91872027157509</v>
      </c>
      <c r="Z22">
        <v>0.29049678657164602</v>
      </c>
    </row>
    <row r="23" spans="1:26" x14ac:dyDescent="0.25">
      <c r="A23">
        <v>0.25280179318234403</v>
      </c>
      <c r="B23">
        <v>-0.47032191615177599</v>
      </c>
      <c r="D23">
        <v>-0.498713541474336</v>
      </c>
      <c r="E23">
        <v>0.35059876863591799</v>
      </c>
      <c r="G23">
        <v>-0.51161855363702502</v>
      </c>
      <c r="H23">
        <v>-0.43147758089271199</v>
      </c>
      <c r="I23">
        <v>0.38971944415625398</v>
      </c>
      <c r="J23">
        <v>0.39162928845072198</v>
      </c>
      <c r="K23">
        <v>0.22222232864312</v>
      </c>
      <c r="L23">
        <v>0.17080818571657599</v>
      </c>
      <c r="N23">
        <v>-0.51161855363702502</v>
      </c>
      <c r="O23">
        <v>-0.43147758089271199</v>
      </c>
      <c r="P23">
        <v>0.38971944415625398</v>
      </c>
      <c r="Q23">
        <v>0.39162928845072198</v>
      </c>
      <c r="R23">
        <v>0.22222232864312</v>
      </c>
      <c r="S23">
        <v>0.17080818571657599</v>
      </c>
      <c r="U23">
        <v>-0.51161855363702502</v>
      </c>
      <c r="V23">
        <v>0.48534077362733402</v>
      </c>
      <c r="W23">
        <v>0.47651138778763502</v>
      </c>
      <c r="X23">
        <v>0.39162928845072198</v>
      </c>
      <c r="Y23">
        <v>2.0023610420425499</v>
      </c>
      <c r="Z23">
        <v>0.49858488271955698</v>
      </c>
    </row>
    <row r="24" spans="1:26" x14ac:dyDescent="0.25">
      <c r="A24">
        <v>0.26573093095907802</v>
      </c>
      <c r="B24">
        <v>-4.9060294686721899E-2</v>
      </c>
      <c r="D24">
        <v>-0.429217480637411</v>
      </c>
      <c r="E24">
        <v>0.21907822082980799</v>
      </c>
      <c r="G24">
        <v>-0.45301610079992399</v>
      </c>
      <c r="H24">
        <v>-0.320530957175378</v>
      </c>
      <c r="I24">
        <v>0.49923796670256398</v>
      </c>
      <c r="J24">
        <v>0.254906541665324</v>
      </c>
      <c r="K24">
        <v>0.107910076239717</v>
      </c>
      <c r="L24">
        <v>0.35206332790714301</v>
      </c>
      <c r="N24">
        <v>-0.45301610079992399</v>
      </c>
      <c r="O24">
        <v>-0.320530957175378</v>
      </c>
      <c r="P24">
        <v>0.49923796670256398</v>
      </c>
      <c r="Q24">
        <v>0.254906541665324</v>
      </c>
      <c r="R24">
        <v>0.107910076239717</v>
      </c>
      <c r="S24">
        <v>0.35206332790714301</v>
      </c>
      <c r="U24">
        <v>-0.45301610079992399</v>
      </c>
      <c r="V24">
        <v>0.338208041462145</v>
      </c>
      <c r="W24">
        <v>0.42036824704321302</v>
      </c>
      <c r="X24">
        <v>0.254906541665324</v>
      </c>
      <c r="Y24">
        <v>2.06459709374329</v>
      </c>
      <c r="Z24">
        <v>0.70243190866074301</v>
      </c>
    </row>
    <row r="25" spans="1:26" x14ac:dyDescent="0.25">
      <c r="A25">
        <v>0.280007564442941</v>
      </c>
      <c r="B25">
        <v>0.454257011675893</v>
      </c>
      <c r="D25">
        <v>-0.32591063855713898</v>
      </c>
      <c r="E25">
        <v>0.112049937902021</v>
      </c>
      <c r="G25">
        <v>-0.358728176209546</v>
      </c>
      <c r="H25">
        <v>-0.18062763689282599</v>
      </c>
      <c r="I25">
        <v>0.52904950819949303</v>
      </c>
      <c r="J25">
        <v>0.13985375272256001</v>
      </c>
      <c r="K25">
        <v>3.1729334987529403E-2</v>
      </c>
      <c r="L25">
        <v>0.56172735759470305</v>
      </c>
      <c r="N25">
        <v>-0.358728176209546</v>
      </c>
      <c r="O25">
        <v>-0.18062763689282599</v>
      </c>
      <c r="P25">
        <v>0.52904950819949303</v>
      </c>
      <c r="Q25">
        <v>0.13985375272256001</v>
      </c>
      <c r="R25">
        <v>3.1729334987529403E-2</v>
      </c>
      <c r="S25">
        <v>0.56172735759470305</v>
      </c>
      <c r="U25">
        <v>-0.358728176209546</v>
      </c>
      <c r="V25">
        <v>0.18339327694796101</v>
      </c>
      <c r="W25">
        <v>0.28162974254217099</v>
      </c>
      <c r="X25">
        <v>0.13985375272256001</v>
      </c>
      <c r="Y25">
        <v>2.1040148016181601</v>
      </c>
      <c r="Z25">
        <v>0.86198531541387202</v>
      </c>
    </row>
    <row r="26" spans="1:26" x14ac:dyDescent="0.25">
      <c r="A26">
        <v>0.29454180018641901</v>
      </c>
      <c r="B26">
        <v>0.43001139179174303</v>
      </c>
      <c r="D26">
        <v>-0.196930812933196</v>
      </c>
      <c r="E26">
        <v>3.7944866894120799E-2</v>
      </c>
      <c r="G26">
        <v>-0.23618212969469299</v>
      </c>
      <c r="H26">
        <v>-2.4406455317880601E-2</v>
      </c>
      <c r="I26">
        <v>0.47439443862299202</v>
      </c>
      <c r="J26">
        <v>5.5533983684402398E-2</v>
      </c>
      <c r="K26">
        <v>5.62256344461318E-4</v>
      </c>
      <c r="L26">
        <v>0.76632588330013696</v>
      </c>
      <c r="N26">
        <v>-0.23618212969469299</v>
      </c>
      <c r="O26">
        <v>-2.4406455317880601E-2</v>
      </c>
      <c r="P26">
        <v>0.47439443862299202</v>
      </c>
      <c r="Q26">
        <v>5.5533983684402398E-2</v>
      </c>
      <c r="R26">
        <v>5.62256344461318E-4</v>
      </c>
      <c r="S26">
        <v>0.76632588330013696</v>
      </c>
      <c r="U26">
        <v>-0.23618212969469299</v>
      </c>
      <c r="V26">
        <v>2.4412931155576401E-2</v>
      </c>
      <c r="W26">
        <v>8.7555682081403199E-2</v>
      </c>
      <c r="X26">
        <v>5.5533983684402398E-2</v>
      </c>
      <c r="Y26">
        <v>2.11971883477606</v>
      </c>
      <c r="Z26">
        <v>0.94589551320880605</v>
      </c>
    </row>
    <row r="27" spans="1:26" x14ac:dyDescent="0.25">
      <c r="A27">
        <v>0.30688069184872702</v>
      </c>
      <c r="B27">
        <v>-3.35583442243493E-2</v>
      </c>
      <c r="D27">
        <v>-5.2438141343415297E-2</v>
      </c>
      <c r="E27">
        <v>2.6004921802194199E-3</v>
      </c>
      <c r="G27">
        <v>-9.50312902638938E-2</v>
      </c>
      <c r="H27">
        <v>0.13401960026606599</v>
      </c>
      <c r="I27">
        <v>0.34399883844594398</v>
      </c>
      <c r="J27">
        <v>8.5893621069587506E-3</v>
      </c>
      <c r="K27">
        <v>1.7224467360030599E-2</v>
      </c>
      <c r="L27">
        <v>0.93319325819923704</v>
      </c>
      <c r="N27">
        <v>-9.50312902638938E-2</v>
      </c>
      <c r="O27">
        <v>0.13401960026606599</v>
      </c>
      <c r="P27">
        <v>0.34399883844594398</v>
      </c>
      <c r="Q27">
        <v>8.5893621069587506E-3</v>
      </c>
      <c r="R27">
        <v>1.7224467360030599E-2</v>
      </c>
      <c r="S27">
        <v>0.93319325819923704</v>
      </c>
      <c r="U27">
        <v>-9.50312902638938E-2</v>
      </c>
      <c r="V27">
        <v>-0.135121928140228</v>
      </c>
      <c r="W27">
        <v>-0.12372161047161399</v>
      </c>
      <c r="X27">
        <v>8.5893621069587506E-3</v>
      </c>
      <c r="Y27">
        <v>2.11135249297342</v>
      </c>
      <c r="Z27">
        <v>0.93767554428053601</v>
      </c>
    </row>
    <row r="28" spans="1:26" x14ac:dyDescent="0.25">
      <c r="A28">
        <v>0.319432082575345</v>
      </c>
      <c r="B28">
        <v>-0.47514417913972301</v>
      </c>
      <c r="D28">
        <v>9.6185244043553303E-2</v>
      </c>
      <c r="E28">
        <v>8.8009988680156706E-3</v>
      </c>
      <c r="G28">
        <v>5.3605456312103998E-2</v>
      </c>
      <c r="H28">
        <v>0.28033835474119001</v>
      </c>
      <c r="I28">
        <v>0.15868131624887299</v>
      </c>
      <c r="J28">
        <v>2.7178602231647401E-3</v>
      </c>
      <c r="K28">
        <v>8.0210707545197296E-2</v>
      </c>
      <c r="L28">
        <v>1.0356878888780601</v>
      </c>
      <c r="N28">
        <v>5.3605456312103998E-2</v>
      </c>
      <c r="O28">
        <v>0.28033835474119001</v>
      </c>
      <c r="P28">
        <v>0.15868131624887299</v>
      </c>
      <c r="Q28">
        <v>2.7178602231647401E-3</v>
      </c>
      <c r="R28">
        <v>8.0210707545197296E-2</v>
      </c>
      <c r="S28">
        <v>1.0356878888780601</v>
      </c>
      <c r="U28">
        <v>5.3605456312103998E-2</v>
      </c>
      <c r="V28">
        <v>-0.29158763798611198</v>
      </c>
      <c r="W28">
        <v>-0.31068966237143503</v>
      </c>
      <c r="X28">
        <v>2.7178602231647401E-3</v>
      </c>
      <c r="Y28">
        <v>2.0791058086769798</v>
      </c>
      <c r="Z28">
        <v>0.83894049575925</v>
      </c>
    </row>
    <row r="29" spans="1:26" x14ac:dyDescent="0.25">
      <c r="A29">
        <v>0.33285535508261699</v>
      </c>
      <c r="B29">
        <v>-0.40920107967813701</v>
      </c>
      <c r="D29">
        <v>0.23723182202809401</v>
      </c>
      <c r="E29">
        <v>5.6057953974323699E-2</v>
      </c>
      <c r="G29">
        <v>0.198019536331728</v>
      </c>
      <c r="H29">
        <v>0.40133140391664701</v>
      </c>
      <c r="I29">
        <v>-5.1970833975972901E-2</v>
      </c>
      <c r="J29">
        <v>3.8381994295848897E-2</v>
      </c>
      <c r="K29">
        <v>0.18383081377483099</v>
      </c>
      <c r="L29">
        <v>1.05744576002618</v>
      </c>
      <c r="N29">
        <v>0.198019536331728</v>
      </c>
      <c r="O29">
        <v>0.40133140391664701</v>
      </c>
      <c r="P29">
        <v>-5.1970833975972901E-2</v>
      </c>
      <c r="Q29">
        <v>3.8381994295848897E-2</v>
      </c>
      <c r="R29">
        <v>0.18383081377483099</v>
      </c>
      <c r="S29">
        <v>1.05744576002618</v>
      </c>
      <c r="U29">
        <v>0.198019536331728</v>
      </c>
      <c r="V29">
        <v>-0.441430247861548</v>
      </c>
      <c r="W29">
        <v>-0.43661236220271399</v>
      </c>
      <c r="X29">
        <v>3.8381994295848897E-2</v>
      </c>
      <c r="Y29">
        <v>2.0237112306804899</v>
      </c>
      <c r="Z29">
        <v>0.66909016192114301</v>
      </c>
    </row>
    <row r="30" spans="1:26" x14ac:dyDescent="0.25">
      <c r="A30">
        <v>0.34451073894303602</v>
      </c>
      <c r="B30">
        <v>7.34770359005959E-2</v>
      </c>
      <c r="D30">
        <v>0.359590919834266</v>
      </c>
      <c r="E30">
        <v>0.14064878179347001</v>
      </c>
      <c r="G30">
        <v>0.32683500852604103</v>
      </c>
      <c r="H30">
        <v>0.48606826226430899</v>
      </c>
      <c r="I30">
        <v>-0.25432546009905199</v>
      </c>
      <c r="J30">
        <v>0.112772390789112</v>
      </c>
      <c r="K30">
        <v>0.31872376837655803</v>
      </c>
      <c r="L30">
        <v>0.99499306882845695</v>
      </c>
      <c r="N30">
        <v>0.32683500852604103</v>
      </c>
      <c r="O30">
        <v>0.48606826226430899</v>
      </c>
      <c r="P30">
        <v>-0.25432546009905199</v>
      </c>
      <c r="Q30">
        <v>0.112772390789112</v>
      </c>
      <c r="R30">
        <v>0.31872376837655803</v>
      </c>
      <c r="S30">
        <v>0.99499306882845695</v>
      </c>
      <c r="U30">
        <v>0.32683500852604103</v>
      </c>
      <c r="V30">
        <v>-0.58124624384717005</v>
      </c>
      <c r="W30">
        <v>-0.47674799455622402</v>
      </c>
      <c r="X30">
        <v>0.112772390789112</v>
      </c>
      <c r="Y30">
        <v>1.94642698731718</v>
      </c>
      <c r="Z30">
        <v>0.46149730738780698</v>
      </c>
    </row>
    <row r="31" spans="1:26" x14ac:dyDescent="0.25">
      <c r="A31">
        <v>0.35595786852474298</v>
      </c>
      <c r="B31">
        <v>0.48736472008815401</v>
      </c>
      <c r="D31">
        <v>0.36385351749980099</v>
      </c>
      <c r="E31">
        <v>0.14462924609376501</v>
      </c>
      <c r="G31">
        <v>0.36385356796733498</v>
      </c>
      <c r="H31">
        <v>0.50453243938933601</v>
      </c>
      <c r="I31">
        <v>-0.313180784051106</v>
      </c>
      <c r="J31">
        <v>0.14462929542691</v>
      </c>
      <c r="K31">
        <v>0.367682359571461</v>
      </c>
      <c r="L31">
        <v>0.95757195036880904</v>
      </c>
      <c r="N31">
        <v>0.36385356796733498</v>
      </c>
      <c r="O31">
        <v>0.50453243938933601</v>
      </c>
      <c r="P31">
        <v>-0.313180784051106</v>
      </c>
      <c r="Q31">
        <v>0.14462929542691</v>
      </c>
      <c r="R31">
        <v>0.367682359571461</v>
      </c>
      <c r="S31">
        <v>0.95757195036880904</v>
      </c>
      <c r="U31">
        <v>0.36385356796733498</v>
      </c>
      <c r="V31">
        <v>-0.62429416171868202</v>
      </c>
      <c r="W31">
        <v>-0.46939323589034798</v>
      </c>
      <c r="X31">
        <v>0.14462929542691</v>
      </c>
      <c r="Y31">
        <v>1.91665442232017</v>
      </c>
      <c r="Z31">
        <v>0.39215337940371398</v>
      </c>
    </row>
    <row r="32" spans="1:26" x14ac:dyDescent="0.25">
      <c r="A32">
        <v>0.368346322153979</v>
      </c>
      <c r="B32">
        <v>0.39150287300576597</v>
      </c>
      <c r="D32">
        <v>0.36385351749983302</v>
      </c>
      <c r="E32">
        <v>0.14462924609379599</v>
      </c>
      <c r="G32">
        <v>0.36385356796736701</v>
      </c>
      <c r="H32">
        <v>0.50453243938935</v>
      </c>
      <c r="I32">
        <v>-0.31318078405115701</v>
      </c>
      <c r="J32">
        <v>0.14462929542694</v>
      </c>
      <c r="K32">
        <v>0.36768235957150602</v>
      </c>
      <c r="L32">
        <v>0.95757195036877196</v>
      </c>
      <c r="N32">
        <v>0.36385356796736701</v>
      </c>
      <c r="O32">
        <v>0.50453243938935</v>
      </c>
      <c r="P32">
        <v>-0.31318078405115701</v>
      </c>
      <c r="Q32">
        <v>0.14462929542694</v>
      </c>
      <c r="R32">
        <v>0.36768235957150602</v>
      </c>
      <c r="S32">
        <v>0.95757195036877196</v>
      </c>
      <c r="U32">
        <v>0.36385356796736701</v>
      </c>
      <c r="V32">
        <v>-0.62429416171871999</v>
      </c>
      <c r="W32">
        <v>-0.46939323589033699</v>
      </c>
      <c r="X32">
        <v>0.14462929542694</v>
      </c>
      <c r="Y32">
        <v>1.91665442232014</v>
      </c>
      <c r="Z32">
        <v>0.39215337940365202</v>
      </c>
    </row>
    <row r="33" spans="1:26" x14ac:dyDescent="0.25">
      <c r="A33">
        <v>0.379215063897134</v>
      </c>
      <c r="B33">
        <v>-0.10637432932122599</v>
      </c>
      <c r="D33">
        <v>0.363853517499866</v>
      </c>
      <c r="E33">
        <v>0.14462924609382599</v>
      </c>
      <c r="G33">
        <v>0.36385356796739998</v>
      </c>
      <c r="H33">
        <v>0.50453243938936498</v>
      </c>
      <c r="I33">
        <v>-0.31318078405120803</v>
      </c>
      <c r="J33">
        <v>0.14462929542697101</v>
      </c>
      <c r="K33">
        <v>0.36768235957155099</v>
      </c>
      <c r="L33">
        <v>0.95757195036873499</v>
      </c>
      <c r="N33">
        <v>0.36385356796739998</v>
      </c>
      <c r="O33">
        <v>0.50453243938936498</v>
      </c>
      <c r="P33">
        <v>-0.31318078405120803</v>
      </c>
      <c r="Q33">
        <v>0.14462929542697101</v>
      </c>
      <c r="R33">
        <v>0.36768235957155099</v>
      </c>
      <c r="S33">
        <v>0.95757195036873499</v>
      </c>
      <c r="U33">
        <v>0.36385356796739998</v>
      </c>
      <c r="V33">
        <v>-0.62429416171875896</v>
      </c>
      <c r="W33">
        <v>-0.469393235890326</v>
      </c>
      <c r="X33">
        <v>0.14462929542697101</v>
      </c>
      <c r="Y33">
        <v>1.9166544223201201</v>
      </c>
      <c r="Z33">
        <v>0.39215337940359002</v>
      </c>
    </row>
    <row r="34" spans="1:26" x14ac:dyDescent="0.25">
      <c r="A34">
        <v>0.38958961081801202</v>
      </c>
      <c r="B34">
        <v>-0.497299308611166</v>
      </c>
      <c r="D34">
        <v>0.48527438127657402</v>
      </c>
      <c r="E34">
        <v>0.23056137516547601</v>
      </c>
      <c r="G34">
        <v>0.485274431744108</v>
      </c>
      <c r="H34">
        <v>0.575555195008984</v>
      </c>
      <c r="I34">
        <v>-0.50558286720704904</v>
      </c>
      <c r="J34">
        <v>0.23056142449861999</v>
      </c>
      <c r="K34">
        <v>0.51027342713193902</v>
      </c>
      <c r="L34">
        <v>0.86908934332903398</v>
      </c>
      <c r="N34">
        <v>0.485274431744108</v>
      </c>
      <c r="O34">
        <v>0.575555195008984</v>
      </c>
      <c r="P34">
        <v>-0.50558286720704904</v>
      </c>
      <c r="Q34">
        <v>0.23056142449861999</v>
      </c>
      <c r="R34">
        <v>0.51027342713193902</v>
      </c>
      <c r="S34">
        <v>0.86908934332903398</v>
      </c>
      <c r="U34">
        <v>0.485274431744108</v>
      </c>
      <c r="V34">
        <v>-0.76012474490589199</v>
      </c>
      <c r="W34">
        <v>-0.47883335703610003</v>
      </c>
      <c r="X34">
        <v>0.23056142449861999</v>
      </c>
      <c r="Y34">
        <v>1.8325626886197499</v>
      </c>
      <c r="Z34">
        <v>0.180927087596751</v>
      </c>
    </row>
    <row r="35" spans="1:26" x14ac:dyDescent="0.25">
      <c r="A35">
        <v>0.40088915654704999</v>
      </c>
      <c r="B35">
        <v>-0.37303791045646301</v>
      </c>
      <c r="D35">
        <v>0.62579241063082203</v>
      </c>
      <c r="E35">
        <v>0.279367526350214</v>
      </c>
      <c r="G35">
        <v>0.62579246109835596</v>
      </c>
      <c r="H35">
        <v>0.68574111758543499</v>
      </c>
      <c r="I35">
        <v>-0.71726809778019296</v>
      </c>
      <c r="J35">
        <v>0.27936757568335902</v>
      </c>
      <c r="K35">
        <v>0.62531909993101198</v>
      </c>
      <c r="L35">
        <v>0.86299865301971201</v>
      </c>
      <c r="N35">
        <v>0.62579246109835596</v>
      </c>
      <c r="O35">
        <v>0.68574111758543499</v>
      </c>
      <c r="P35">
        <v>-0.71726809778019296</v>
      </c>
      <c r="Q35">
        <v>0.27936757568335902</v>
      </c>
      <c r="R35">
        <v>0.62531909993101198</v>
      </c>
      <c r="S35">
        <v>0.86299865301971201</v>
      </c>
      <c r="U35">
        <v>0.62579246109835596</v>
      </c>
      <c r="V35">
        <v>-0.90705025344762502</v>
      </c>
      <c r="W35">
        <v>-0.57864664337699601</v>
      </c>
      <c r="X35">
        <v>0.27936757568335902</v>
      </c>
      <c r="Y35">
        <v>1.7698389933726999</v>
      </c>
      <c r="Z35">
        <v>-5.4675746324689403E-3</v>
      </c>
    </row>
    <row r="36" spans="1:26" x14ac:dyDescent="0.25">
      <c r="A36">
        <v>0.41088789607892301</v>
      </c>
      <c r="B36">
        <v>0.13992514020566699</v>
      </c>
      <c r="D36">
        <v>0.77433856818797397</v>
      </c>
      <c r="E36">
        <v>0.28720308900228497</v>
      </c>
      <c r="G36">
        <v>0.77433861865550802</v>
      </c>
      <c r="H36">
        <v>0.825136035037489</v>
      </c>
      <c r="I36">
        <v>-0.91443938482894405</v>
      </c>
      <c r="J36">
        <v>0.28720313833542899</v>
      </c>
      <c r="K36">
        <v>0.70242617711819599</v>
      </c>
      <c r="L36">
        <v>0.94027230256979</v>
      </c>
      <c r="N36">
        <v>0.77433861865550802</v>
      </c>
      <c r="O36">
        <v>0.825136035037489</v>
      </c>
      <c r="P36">
        <v>-0.91443938482894405</v>
      </c>
      <c r="Q36">
        <v>0.28720313833542899</v>
      </c>
      <c r="R36">
        <v>0.70242617711819599</v>
      </c>
      <c r="S36">
        <v>0.94027230256979</v>
      </c>
      <c r="U36">
        <v>0.77433861865550802</v>
      </c>
      <c r="V36">
        <v>-1.0617334322477801</v>
      </c>
      <c r="W36">
        <v>-0.74922144484503705</v>
      </c>
      <c r="X36">
        <v>0.28720313833542899</v>
      </c>
      <c r="Y36">
        <v>1.7299080379374701</v>
      </c>
      <c r="Z36">
        <v>-0.13040715739891401</v>
      </c>
    </row>
    <row r="37" spans="1:26" x14ac:dyDescent="0.25">
      <c r="A37">
        <v>0.42016013913448003</v>
      </c>
      <c r="B37">
        <v>0.50681457669909602</v>
      </c>
      <c r="D37">
        <v>0.919211416222105</v>
      </c>
      <c r="E37">
        <v>0.25345083175112598</v>
      </c>
      <c r="G37">
        <v>0.91921146668963905</v>
      </c>
      <c r="H37">
        <v>0.98114704109253104</v>
      </c>
      <c r="I37">
        <v>-1.0656168943496001</v>
      </c>
      <c r="J37">
        <v>0.25345088108427</v>
      </c>
      <c r="K37">
        <v>0.73462882225037096</v>
      </c>
      <c r="L37">
        <v>1.08857299024986</v>
      </c>
      <c r="N37">
        <v>0.91921146668963905</v>
      </c>
      <c r="O37">
        <v>0.98114704109253104</v>
      </c>
      <c r="P37">
        <v>-1.0656168943496001</v>
      </c>
      <c r="Q37">
        <v>0.25345088108427</v>
      </c>
      <c r="R37">
        <v>0.73462882225037096</v>
      </c>
      <c r="S37">
        <v>1.08857299024986</v>
      </c>
      <c r="U37">
        <v>0.91921146668963905</v>
      </c>
      <c r="V37">
        <v>-1.2206608190636901</v>
      </c>
      <c r="W37">
        <v>-0.95704265098307295</v>
      </c>
      <c r="X37">
        <v>0.25345088108427</v>
      </c>
      <c r="Y37">
        <v>1.7136768110721099</v>
      </c>
      <c r="Z37">
        <v>-0.16934311143944999</v>
      </c>
    </row>
    <row r="38" spans="1:26" x14ac:dyDescent="0.25">
      <c r="A38">
        <v>0.43030743019054202</v>
      </c>
      <c r="B38">
        <v>0.35018430531255901</v>
      </c>
      <c r="D38">
        <v>1.0489988748967101</v>
      </c>
      <c r="E38">
        <v>0.18076952371489399</v>
      </c>
      <c r="G38">
        <v>1.04899892536424</v>
      </c>
      <c r="H38">
        <v>1.1396801356775501</v>
      </c>
      <c r="I38">
        <v>-1.14666403436654</v>
      </c>
      <c r="J38">
        <v>0.18076957304803801</v>
      </c>
      <c r="K38">
        <v>0.71901785542849705</v>
      </c>
      <c r="L38">
        <v>1.28422342967263</v>
      </c>
      <c r="N38">
        <v>1.04899892536424</v>
      </c>
      <c r="O38">
        <v>1.1396801356775501</v>
      </c>
      <c r="P38">
        <v>-1.14666403436654</v>
      </c>
      <c r="Q38">
        <v>0.18076957304803801</v>
      </c>
      <c r="R38">
        <v>0.71901785542849705</v>
      </c>
      <c r="S38">
        <v>1.28422342967263</v>
      </c>
      <c r="U38">
        <v>1.04899892536424</v>
      </c>
      <c r="V38">
        <v>-1.38022254902686</v>
      </c>
      <c r="W38">
        <v>-1.1612768525236801</v>
      </c>
      <c r="X38">
        <v>0.18076957304803801</v>
      </c>
      <c r="Y38">
        <v>1.72151398765896</v>
      </c>
      <c r="Z38">
        <v>-0.114625169603289</v>
      </c>
    </row>
    <row r="39" spans="1:26" x14ac:dyDescent="0.25">
      <c r="A39">
        <v>0.439379916769363</v>
      </c>
      <c r="B39">
        <v>-0.18066735207272699</v>
      </c>
      <c r="D39">
        <v>1.15347718689444</v>
      </c>
      <c r="E39">
        <v>7.4884495079241803E-2</v>
      </c>
      <c r="G39">
        <v>1.1534772373619699</v>
      </c>
      <c r="H39">
        <v>1.2864134737948301</v>
      </c>
      <c r="I39">
        <v>-1.14464103787618</v>
      </c>
      <c r="J39">
        <v>7.4884544412386497E-2</v>
      </c>
      <c r="K39">
        <v>0.65700356797169901</v>
      </c>
      <c r="L39">
        <v>1.4959866012498599</v>
      </c>
      <c r="N39">
        <v>1.1534772373619699</v>
      </c>
      <c r="O39">
        <v>1.2864134737948301</v>
      </c>
      <c r="P39">
        <v>-1.14464103787618</v>
      </c>
      <c r="Q39">
        <v>7.4884544412386497E-2</v>
      </c>
      <c r="R39">
        <v>0.65700356797169901</v>
      </c>
      <c r="S39">
        <v>1.4959866012498599</v>
      </c>
      <c r="U39">
        <v>1.1534772373619699</v>
      </c>
      <c r="V39">
        <v>-1.53679434884558</v>
      </c>
      <c r="W39">
        <v>-1.32179542692208</v>
      </c>
      <c r="X39">
        <v>7.4884544412386497E-2</v>
      </c>
      <c r="Y39">
        <v>1.7532415546507101</v>
      </c>
      <c r="Z39">
        <v>2.29955029383727E-2</v>
      </c>
    </row>
    <row r="40" spans="1:26" x14ac:dyDescent="0.25">
      <c r="A40">
        <v>0.44750758839963201</v>
      </c>
      <c r="B40">
        <v>-0.51691258572304799</v>
      </c>
      <c r="D40">
        <v>1.2244162742270499</v>
      </c>
      <c r="E40">
        <v>-5.5863364771254302E-2</v>
      </c>
      <c r="G40">
        <v>1.2244163246945901</v>
      </c>
      <c r="H40">
        <v>1.40809119785822</v>
      </c>
      <c r="I40">
        <v>-1.0598708910225001</v>
      </c>
      <c r="J40">
        <v>-5.5863315438109601E-2</v>
      </c>
      <c r="K40">
        <v>0.55418831700877902</v>
      </c>
      <c r="L40">
        <v>1.6900529701901199</v>
      </c>
      <c r="N40">
        <v>1.2244163246945901</v>
      </c>
      <c r="O40">
        <v>1.40809119785822</v>
      </c>
      <c r="P40">
        <v>-1.0598708910225001</v>
      </c>
      <c r="Q40">
        <v>-5.5863315438109601E-2</v>
      </c>
      <c r="R40">
        <v>0.55418831700877902</v>
      </c>
      <c r="S40">
        <v>1.6900529701901199</v>
      </c>
      <c r="U40">
        <v>1.2244163246945901</v>
      </c>
      <c r="V40">
        <v>-1.6868198582795699</v>
      </c>
      <c r="W40">
        <v>-1.4070591450243499</v>
      </c>
      <c r="X40">
        <v>-5.5863315438109601E-2</v>
      </c>
      <c r="Y40">
        <v>1.8081388544455399</v>
      </c>
      <c r="Z40">
        <v>0.216478733770121</v>
      </c>
    </row>
    <row r="41" spans="1:26" x14ac:dyDescent="0.25">
      <c r="A41">
        <v>0.456452723705698</v>
      </c>
      <c r="B41">
        <v>-0.31601330037889602</v>
      </c>
      <c r="D41">
        <v>1.2562280467924001</v>
      </c>
      <c r="E41">
        <v>-0.20117464476465199</v>
      </c>
      <c r="G41">
        <v>1.25622809725993</v>
      </c>
      <c r="H41">
        <v>1.4937209689603701</v>
      </c>
      <c r="I41">
        <v>-0.90588776600351395</v>
      </c>
      <c r="J41">
        <v>-0.20117459543150701</v>
      </c>
      <c r="K41">
        <v>0.41986040976382599</v>
      </c>
      <c r="L41">
        <v>1.8354384253107601</v>
      </c>
      <c r="N41">
        <v>1.25622809725993</v>
      </c>
      <c r="O41">
        <v>1.4937209689603701</v>
      </c>
      <c r="P41">
        <v>-0.90588776600351395</v>
      </c>
      <c r="Q41">
        <v>-0.20117459543150701</v>
      </c>
      <c r="R41">
        <v>0.41986040976382599</v>
      </c>
      <c r="S41">
        <v>1.8354384253107601</v>
      </c>
      <c r="U41">
        <v>1.25622809725993</v>
      </c>
      <c r="V41">
        <v>-1.8268914090424599</v>
      </c>
      <c r="W41">
        <v>-1.40031510484502</v>
      </c>
      <c r="X41">
        <v>-0.20117459543150701</v>
      </c>
      <c r="Y41">
        <v>1.8849589538503799</v>
      </c>
      <c r="Z41">
        <v>0.42780828721633102</v>
      </c>
    </row>
    <row r="42" spans="1:26" x14ac:dyDescent="0.25">
      <c r="A42">
        <v>0.46460362141262901</v>
      </c>
      <c r="B42">
        <v>0.24066380149161601</v>
      </c>
      <c r="D42">
        <v>1.2464065934195201</v>
      </c>
      <c r="E42">
        <v>-0.34960272843049101</v>
      </c>
      <c r="G42">
        <v>1.24640664388705</v>
      </c>
      <c r="H42">
        <v>1.53556701235895</v>
      </c>
      <c r="I42">
        <v>-0.70727619177130396</v>
      </c>
      <c r="J42">
        <v>-0.34960267909734599</v>
      </c>
      <c r="K42">
        <v>0.266154999918566</v>
      </c>
      <c r="L42">
        <v>1.9089311183642399</v>
      </c>
      <c r="N42">
        <v>1.24640664388705</v>
      </c>
      <c r="O42">
        <v>1.53556701235895</v>
      </c>
      <c r="P42">
        <v>-0.70727619177130396</v>
      </c>
      <c r="Q42">
        <v>-0.34960267909734599</v>
      </c>
      <c r="R42">
        <v>0.266154999918566</v>
      </c>
      <c r="S42">
        <v>1.9089311183642399</v>
      </c>
      <c r="U42">
        <v>1.24640664388705</v>
      </c>
      <c r="V42">
        <v>-1.95382742632636</v>
      </c>
      <c r="W42">
        <v>-1.3028883980716801</v>
      </c>
      <c r="X42">
        <v>-0.34960267909734599</v>
      </c>
      <c r="Y42">
        <v>1.9819569668289601</v>
      </c>
      <c r="Z42">
        <v>0.61546142213556299</v>
      </c>
    </row>
    <row r="43" spans="1:26" x14ac:dyDescent="0.25">
      <c r="A43">
        <v>0.47155318971924398</v>
      </c>
      <c r="B43">
        <v>0.527315425701816</v>
      </c>
      <c r="D43">
        <v>1.1957255801992199</v>
      </c>
      <c r="E43">
        <v>-0.489455479086432</v>
      </c>
      <c r="G43">
        <v>1.1957256306667601</v>
      </c>
      <c r="H43">
        <v>1.52984896567038</v>
      </c>
      <c r="I43">
        <v>-0.495745954682838</v>
      </c>
      <c r="J43">
        <v>-0.48945542975328798</v>
      </c>
      <c r="K43">
        <v>0.10695780049005101</v>
      </c>
      <c r="L43">
        <v>1.89879740490142</v>
      </c>
      <c r="N43">
        <v>1.1957256306667601</v>
      </c>
      <c r="O43">
        <v>1.52984896567038</v>
      </c>
      <c r="P43">
        <v>-0.495745954682838</v>
      </c>
      <c r="Q43">
        <v>-0.48945542975328798</v>
      </c>
      <c r="R43">
        <v>0.10695780049005101</v>
      </c>
      <c r="S43">
        <v>1.89879740490142</v>
      </c>
      <c r="U43">
        <v>1.1957256306667601</v>
      </c>
      <c r="V43">
        <v>-2.0647446948558899</v>
      </c>
      <c r="W43">
        <v>-1.1339217515953</v>
      </c>
      <c r="X43">
        <v>-0.48945542975328798</v>
      </c>
      <c r="Y43">
        <v>2.0969296877136898</v>
      </c>
      <c r="Z43">
        <v>0.74256741969760198</v>
      </c>
    </row>
    <row r="44" spans="1:26" x14ac:dyDescent="0.25">
      <c r="A44">
        <v>0.478956874392092</v>
      </c>
      <c r="B44">
        <v>0.27418364641861398</v>
      </c>
      <c r="D44">
        <v>1.1081773064264699</v>
      </c>
      <c r="E44">
        <v>-0.60971626540715795</v>
      </c>
      <c r="G44">
        <v>1.1081773568940001</v>
      </c>
      <c r="H44">
        <v>1.4770833959784999</v>
      </c>
      <c r="I44">
        <v>-0.30506939983957099</v>
      </c>
      <c r="J44">
        <v>-0.60971621607401305</v>
      </c>
      <c r="K44">
        <v>-4.3349348438092697E-2</v>
      </c>
      <c r="L44">
        <v>1.8066552061847001</v>
      </c>
      <c r="N44">
        <v>1.1081773568940001</v>
      </c>
      <c r="O44">
        <v>1.4770833959784999</v>
      </c>
      <c r="P44">
        <v>-0.30506939983957099</v>
      </c>
      <c r="Q44">
        <v>-0.60971621607401305</v>
      </c>
      <c r="R44">
        <v>-4.3349348438092697E-2</v>
      </c>
      <c r="S44">
        <v>1.8066552061847001</v>
      </c>
      <c r="U44">
        <v>1.1081773568940001</v>
      </c>
      <c r="V44">
        <v>-2.1571238480259698</v>
      </c>
      <c r="W44">
        <v>-0.92661430017372304</v>
      </c>
      <c r="X44">
        <v>-0.60971621607401305</v>
      </c>
      <c r="Y44">
        <v>2.2272656346557</v>
      </c>
      <c r="Z44">
        <v>0.78415206617688604</v>
      </c>
    </row>
    <row r="45" spans="1:26" x14ac:dyDescent="0.25">
      <c r="A45">
        <v>0.486113347215893</v>
      </c>
      <c r="B45">
        <v>-0.30921833672286603</v>
      </c>
      <c r="D45">
        <v>0.99065821890546901</v>
      </c>
      <c r="E45">
        <v>-0.70091177535858495</v>
      </c>
      <c r="G45">
        <v>0.99065826937300305</v>
      </c>
      <c r="H45">
        <v>1.3820371332775301</v>
      </c>
      <c r="I45">
        <v>-0.16568942988066501</v>
      </c>
      <c r="J45">
        <v>-0.70091172602544005</v>
      </c>
      <c r="K45">
        <v>-0.171187731994808</v>
      </c>
      <c r="L45">
        <v>1.6472156962585101</v>
      </c>
      <c r="N45">
        <v>0.99065826937300305</v>
      </c>
      <c r="O45">
        <v>1.3820371332775301</v>
      </c>
      <c r="P45">
        <v>-0.16568942988066501</v>
      </c>
      <c r="Q45">
        <v>-0.70091172602544005</v>
      </c>
      <c r="R45">
        <v>-0.171187731994808</v>
      </c>
      <c r="S45">
        <v>1.6472156962585101</v>
      </c>
      <c r="U45">
        <v>0.99065826937300305</v>
      </c>
      <c r="V45">
        <v>-2.2288665926079001</v>
      </c>
      <c r="W45">
        <v>-0.72169850882047004</v>
      </c>
      <c r="X45">
        <v>-0.70091172602544005</v>
      </c>
      <c r="Y45">
        <v>2.3700043666296899</v>
      </c>
      <c r="Z45">
        <v>0.732044670427482</v>
      </c>
    </row>
    <row r="46" spans="1:26" x14ac:dyDescent="0.25">
      <c r="A46">
        <v>0.49188786026387998</v>
      </c>
      <c r="B46">
        <v>-0.52898729708089298</v>
      </c>
      <c r="D46">
        <v>0.85242565762299904</v>
      </c>
      <c r="E46">
        <v>-0.75585825812460705</v>
      </c>
      <c r="G46">
        <v>0.85242570809053297</v>
      </c>
      <c r="H46">
        <v>1.25329663609576</v>
      </c>
      <c r="I46">
        <v>-9.9859073547889393E-2</v>
      </c>
      <c r="J46">
        <v>-0.75585820879146304</v>
      </c>
      <c r="K46">
        <v>-0.26500845864518102</v>
      </c>
      <c r="L46">
        <v>1.44593455572033</v>
      </c>
      <c r="N46">
        <v>0.85242570809053297</v>
      </c>
      <c r="O46">
        <v>1.25329663609576</v>
      </c>
      <c r="P46">
        <v>-9.9859073547889393E-2</v>
      </c>
      <c r="Q46">
        <v>-0.75585820879146304</v>
      </c>
      <c r="R46">
        <v>-0.26500845864518102</v>
      </c>
      <c r="S46">
        <v>1.44593455572033</v>
      </c>
      <c r="U46">
        <v>0.85242570809053297</v>
      </c>
      <c r="V46">
        <v>-2.278343369226</v>
      </c>
      <c r="W46">
        <v>-0.559436921138175</v>
      </c>
      <c r="X46">
        <v>-0.75585820879146304</v>
      </c>
      <c r="Y46">
        <v>2.5219037266717002</v>
      </c>
      <c r="Z46">
        <v>0.59648346874892</v>
      </c>
    </row>
    <row r="47" spans="1:26" x14ac:dyDescent="0.25">
      <c r="A47">
        <v>0.49747122163101698</v>
      </c>
      <c r="B47">
        <v>-0.23532917206357001</v>
      </c>
      <c r="D47">
        <v>0.70436862660408195</v>
      </c>
      <c r="E47">
        <v>-0.77022741025450803</v>
      </c>
      <c r="G47">
        <v>0.70436867707161599</v>
      </c>
      <c r="H47">
        <v>1.1024922927151399</v>
      </c>
      <c r="I47">
        <v>-0.118088627349315</v>
      </c>
      <c r="J47">
        <v>-0.77022736092136301</v>
      </c>
      <c r="K47">
        <v>-0.31633578451897398</v>
      </c>
      <c r="L47">
        <v>1.23494778665779</v>
      </c>
      <c r="N47">
        <v>0.70436867707161599</v>
      </c>
      <c r="O47">
        <v>1.1024922927151399</v>
      </c>
      <c r="P47">
        <v>-0.118088627349315</v>
      </c>
      <c r="Q47">
        <v>-0.77022736092136301</v>
      </c>
      <c r="R47">
        <v>-0.31633578451897398</v>
      </c>
      <c r="S47">
        <v>1.23494778665779</v>
      </c>
      <c r="U47">
        <v>0.70436867707161599</v>
      </c>
      <c r="V47">
        <v>-2.3044303660483298</v>
      </c>
      <c r="W47">
        <v>-0.47171123939071702</v>
      </c>
      <c r="X47">
        <v>-0.77022736092136301</v>
      </c>
      <c r="Y47">
        <v>2.6795134839917401</v>
      </c>
      <c r="Z47">
        <v>0.404103981797585</v>
      </c>
    </row>
    <row r="48" spans="1:26" x14ac:dyDescent="0.25">
      <c r="A48">
        <v>0.50309391604825604</v>
      </c>
      <c r="B48">
        <v>0.33688133704350598</v>
      </c>
      <c r="D48">
        <v>0.55815003357278203</v>
      </c>
      <c r="E48">
        <v>-0.74288732943867897</v>
      </c>
      <c r="G48">
        <v>0.55815008404031596</v>
      </c>
      <c r="H48">
        <v>0.94324773444452303</v>
      </c>
      <c r="I48">
        <v>-0.21746761006721499</v>
      </c>
      <c r="J48">
        <v>-0.74288728010553495</v>
      </c>
      <c r="K48">
        <v>-0.320532810253087</v>
      </c>
      <c r="L48">
        <v>1.04794096553833</v>
      </c>
      <c r="N48">
        <v>0.55815008404031596</v>
      </c>
      <c r="O48">
        <v>0.94324773444452303</v>
      </c>
      <c r="P48">
        <v>-0.21746761006721499</v>
      </c>
      <c r="Q48">
        <v>-0.74288728010553495</v>
      </c>
      <c r="R48">
        <v>-0.320532810253087</v>
      </c>
      <c r="S48">
        <v>1.04794096553833</v>
      </c>
      <c r="U48">
        <v>0.55815008404031596</v>
      </c>
      <c r="V48">
        <v>-2.30653504496527</v>
      </c>
      <c r="W48">
        <v>-0.47575810045757899</v>
      </c>
      <c r="X48">
        <v>-0.74288728010553495</v>
      </c>
      <c r="Y48">
        <v>2.8392537022598598</v>
      </c>
      <c r="Z48">
        <v>0.192705577940743</v>
      </c>
    </row>
    <row r="49" spans="1:26" x14ac:dyDescent="0.25">
      <c r="A49">
        <v>0.50765459330985896</v>
      </c>
      <c r="B49">
        <v>0.52487705341840896</v>
      </c>
      <c r="D49">
        <v>0.42528796683825099</v>
      </c>
      <c r="E49">
        <v>-0.67599167793503001</v>
      </c>
      <c r="G49">
        <v>0.42528801730578503</v>
      </c>
      <c r="H49">
        <v>0.78994907975495698</v>
      </c>
      <c r="I49">
        <v>-0.38212944231144302</v>
      </c>
      <c r="J49">
        <v>-0.675991628601885</v>
      </c>
      <c r="K49">
        <v>-0.277220377463131</v>
      </c>
      <c r="L49">
        <v>0.91477109524770295</v>
      </c>
      <c r="N49">
        <v>0.42528801730578503</v>
      </c>
      <c r="O49">
        <v>0.78994907975495698</v>
      </c>
      <c r="P49">
        <v>-0.38212944231144302</v>
      </c>
      <c r="Q49">
        <v>-0.675991628601885</v>
      </c>
      <c r="R49">
        <v>-0.277220377463131</v>
      </c>
      <c r="S49">
        <v>0.91477109524770295</v>
      </c>
      <c r="U49">
        <v>0.42528801730578503</v>
      </c>
      <c r="V49">
        <v>-2.2846096004561001</v>
      </c>
      <c r="W49">
        <v>-0.57078236347098299</v>
      </c>
      <c r="X49">
        <v>-0.675991628601885</v>
      </c>
      <c r="Y49">
        <v>2.9974960540142699</v>
      </c>
      <c r="Z49">
        <v>3.8245262799843599E-3</v>
      </c>
    </row>
    <row r="50" spans="1:26" x14ac:dyDescent="0.25">
      <c r="A50">
        <v>0.511826082930952</v>
      </c>
      <c r="B50">
        <v>0.208243084035628</v>
      </c>
      <c r="D50">
        <v>0.31624838005151901</v>
      </c>
      <c r="E50">
        <v>-0.57481003196874003</v>
      </c>
      <c r="G50">
        <v>0.31624843051905299</v>
      </c>
      <c r="H50">
        <v>0.65644529549192898</v>
      </c>
      <c r="I50">
        <v>-0.58578466163855603</v>
      </c>
      <c r="J50">
        <v>-0.57480998263559502</v>
      </c>
      <c r="K50">
        <v>-0.19031132182871599</v>
      </c>
      <c r="L50">
        <v>0.85669971682360402</v>
      </c>
      <c r="N50">
        <v>0.31624843051905299</v>
      </c>
      <c r="O50">
        <v>0.65644529549192898</v>
      </c>
      <c r="P50">
        <v>-0.58578466163855603</v>
      </c>
      <c r="Q50">
        <v>-0.57480998263559502</v>
      </c>
      <c r="R50">
        <v>-0.19031132182871599</v>
      </c>
      <c r="S50">
        <v>0.85669971682360402</v>
      </c>
      <c r="U50">
        <v>0.31624843051905299</v>
      </c>
      <c r="V50">
        <v>-2.23915204544008</v>
      </c>
      <c r="W50">
        <v>-0.73811334176681398</v>
      </c>
      <c r="X50">
        <v>-0.57480998263559502</v>
      </c>
      <c r="Y50">
        <v>3.1506462342219899</v>
      </c>
      <c r="Z50">
        <v>-0.125427189144899</v>
      </c>
    </row>
    <row r="51" spans="1:26" x14ac:dyDescent="0.25">
      <c r="A51">
        <v>0.51597252903925706</v>
      </c>
      <c r="B51">
        <v>-0.35769565530814901</v>
      </c>
      <c r="D51">
        <v>0.23962065684544601</v>
      </c>
      <c r="E51">
        <v>-0.44731278100495497</v>
      </c>
      <c r="G51">
        <v>0.23962070731297999</v>
      </c>
      <c r="H51">
        <v>0.55479708424770902</v>
      </c>
      <c r="I51">
        <v>-0.79591822696744596</v>
      </c>
      <c r="J51">
        <v>-0.44731273167181101</v>
      </c>
      <c r="K51">
        <v>-6.7656988376261995E-2</v>
      </c>
      <c r="L51">
        <v>0.88299834936254995</v>
      </c>
      <c r="N51">
        <v>0.23962070731297999</v>
      </c>
      <c r="O51">
        <v>0.55479708424770902</v>
      </c>
      <c r="P51">
        <v>-0.79591822696744596</v>
      </c>
      <c r="Q51">
        <v>-0.44731273167181101</v>
      </c>
      <c r="R51">
        <v>-6.7656988376261995E-2</v>
      </c>
      <c r="S51">
        <v>0.88299834936254995</v>
      </c>
      <c r="U51">
        <v>0.23962070731297999</v>
      </c>
      <c r="V51">
        <v>-2.1711948994479999</v>
      </c>
      <c r="W51">
        <v>-0.94487328217038502</v>
      </c>
      <c r="X51">
        <v>-0.44731273167181101</v>
      </c>
      <c r="Y51">
        <v>3.2952256010566199</v>
      </c>
      <c r="Z51">
        <v>-0.169653756748849</v>
      </c>
    </row>
    <row r="52" spans="1:26" x14ac:dyDescent="0.25">
      <c r="A52">
        <v>0.51926098297357504</v>
      </c>
      <c r="B52">
        <v>-0.51906726556910499</v>
      </c>
      <c r="D52">
        <v>0.20144099866691501</v>
      </c>
      <c r="E52">
        <v>-0.30354327565545702</v>
      </c>
      <c r="G52">
        <v>0.20144104913444899</v>
      </c>
      <c r="H52">
        <v>0.49418732313413799</v>
      </c>
      <c r="I52">
        <v>-0.97898078202939898</v>
      </c>
      <c r="J52">
        <v>-0.30354322632231301</v>
      </c>
      <c r="K52">
        <v>7.9662057308846304E-2</v>
      </c>
      <c r="L52">
        <v>0.98946822437627902</v>
      </c>
      <c r="N52">
        <v>0.20144104913444899</v>
      </c>
      <c r="O52">
        <v>0.49418732313413799</v>
      </c>
      <c r="P52">
        <v>-0.97898078202939898</v>
      </c>
      <c r="Q52">
        <v>-0.30354322632231301</v>
      </c>
      <c r="R52">
        <v>7.9662057308846304E-2</v>
      </c>
      <c r="S52">
        <v>0.98946822437627902</v>
      </c>
      <c r="U52">
        <v>0.20144104913444899</v>
      </c>
      <c r="V52">
        <v>-2.0822817360501098</v>
      </c>
      <c r="W52">
        <v>-1.15043729647371</v>
      </c>
      <c r="X52">
        <v>-0.30354322632231301</v>
      </c>
      <c r="Y52">
        <v>3.42795018951057</v>
      </c>
      <c r="Z52">
        <v>-0.120165391841338</v>
      </c>
    </row>
    <row r="53" spans="1:26" x14ac:dyDescent="0.25">
      <c r="A53">
        <v>0.52206868321287503</v>
      </c>
      <c r="B53">
        <v>-0.182713801713517</v>
      </c>
      <c r="D53">
        <v>0.20471693462283899</v>
      </c>
      <c r="E53">
        <v>-0.15482668205984901</v>
      </c>
      <c r="G53">
        <v>0.204716985090373</v>
      </c>
      <c r="H53">
        <v>0.48009148467819102</v>
      </c>
      <c r="I53">
        <v>-1.1057450547814101</v>
      </c>
      <c r="J53">
        <v>-0.15482663272670399</v>
      </c>
      <c r="K53">
        <v>0.23833704494722299</v>
      </c>
      <c r="L53">
        <v>1.15911064980372</v>
      </c>
      <c r="N53">
        <v>0.204716985090373</v>
      </c>
      <c r="O53">
        <v>0.48009148467819102</v>
      </c>
      <c r="P53">
        <v>-1.1057450547814101</v>
      </c>
      <c r="Q53">
        <v>-0.15482663272670399</v>
      </c>
      <c r="R53">
        <v>0.23833704494722299</v>
      </c>
      <c r="S53">
        <v>1.15911064980372</v>
      </c>
      <c r="U53">
        <v>0.204716985090373</v>
      </c>
      <c r="V53">
        <v>-1.97443212224069</v>
      </c>
      <c r="W53">
        <v>-1.3144154760496101</v>
      </c>
      <c r="X53">
        <v>-0.15482663272670399</v>
      </c>
      <c r="Y53">
        <v>3.5458053031325498</v>
      </c>
      <c r="Z53">
        <v>1.3314265262980201E-2</v>
      </c>
    </row>
    <row r="54" spans="1:26" x14ac:dyDescent="0.25">
      <c r="A54">
        <v>0.52472684417378301</v>
      </c>
      <c r="B54">
        <v>0.37732406137463698</v>
      </c>
      <c r="D54">
        <v>0.24919040916191501</v>
      </c>
      <c r="E54">
        <v>-1.28778637150277E-2</v>
      </c>
      <c r="G54">
        <v>0.249190459629449</v>
      </c>
      <c r="H54">
        <v>0.51378298383469001</v>
      </c>
      <c r="I54">
        <v>-1.15597220455065</v>
      </c>
      <c r="J54">
        <v>-1.2877814381883E-2</v>
      </c>
      <c r="K54">
        <v>0.39403331095383898</v>
      </c>
      <c r="L54">
        <v>1.36484097517484</v>
      </c>
      <c r="N54">
        <v>0.249190459629449</v>
      </c>
      <c r="O54">
        <v>0.51378298383469001</v>
      </c>
      <c r="P54">
        <v>-1.15597220455065</v>
      </c>
      <c r="Q54">
        <v>-1.2877814381883E-2</v>
      </c>
      <c r="R54">
        <v>0.39403331095383898</v>
      </c>
      <c r="S54">
        <v>1.36484097517484</v>
      </c>
      <c r="U54">
        <v>0.249190459629449</v>
      </c>
      <c r="V54">
        <v>-1.8500957461431999</v>
      </c>
      <c r="W54">
        <v>-1.4045888368878701</v>
      </c>
      <c r="X54">
        <v>-1.2877814381883E-2</v>
      </c>
      <c r="Y54">
        <v>3.6461139896189798</v>
      </c>
      <c r="Z54">
        <v>0.20455868278372499</v>
      </c>
    </row>
    <row r="55" spans="1:26" x14ac:dyDescent="0.25">
      <c r="A55">
        <v>0.52669001000749704</v>
      </c>
      <c r="B55">
        <v>0.51079374085668094</v>
      </c>
      <c r="D55">
        <v>0.33135810990412101</v>
      </c>
      <c r="E55">
        <v>0.11112143435479201</v>
      </c>
      <c r="G55">
        <v>0.331358160371656</v>
      </c>
      <c r="H55">
        <v>0.59221813795855205</v>
      </c>
      <c r="I55">
        <v>-1.12164310055557</v>
      </c>
      <c r="J55">
        <v>0.11112148368793701</v>
      </c>
      <c r="K55">
        <v>0.532685288802628</v>
      </c>
      <c r="L55">
        <v>1.5738128535942599</v>
      </c>
      <c r="N55">
        <v>0.331358160371656</v>
      </c>
      <c r="O55">
        <v>0.59221813795855205</v>
      </c>
      <c r="P55">
        <v>-1.12164310055557</v>
      </c>
      <c r="Q55">
        <v>0.11112148368793701</v>
      </c>
      <c r="R55">
        <v>0.532685288802628</v>
      </c>
      <c r="S55">
        <v>1.5738128535942599</v>
      </c>
      <c r="U55">
        <v>0.331358160371656</v>
      </c>
      <c r="V55">
        <v>-1.7120967749760301</v>
      </c>
      <c r="W55">
        <v>-1.40323981389224</v>
      </c>
      <c r="X55">
        <v>0.11112148368793701</v>
      </c>
      <c r="Y55">
        <v>3.72659784490993</v>
      </c>
      <c r="Z55">
        <v>0.41599151461140499</v>
      </c>
    </row>
    <row r="56" spans="1:26" x14ac:dyDescent="0.25">
      <c r="A56">
        <v>0.52814725757668501</v>
      </c>
      <c r="B56">
        <v>0.153754507249144</v>
      </c>
      <c r="D56">
        <v>0.44474743433230801</v>
      </c>
      <c r="E56">
        <v>0.20740340604621599</v>
      </c>
      <c r="G56">
        <v>0.444747484799842</v>
      </c>
      <c r="H56">
        <v>0.70831113242745003</v>
      </c>
      <c r="I56">
        <v>-1.00823863462091</v>
      </c>
      <c r="J56">
        <v>0.207403455379361</v>
      </c>
      <c r="K56">
        <v>0.64176718922180698</v>
      </c>
      <c r="L56">
        <v>1.7526624005808999</v>
      </c>
      <c r="N56">
        <v>0.444747484799842</v>
      </c>
      <c r="O56">
        <v>0.70831113242745003</v>
      </c>
      <c r="P56">
        <v>-1.00823863462091</v>
      </c>
      <c r="Q56">
        <v>0.207403455379361</v>
      </c>
      <c r="R56">
        <v>0.64176718922180698</v>
      </c>
      <c r="S56">
        <v>1.7526624005808999</v>
      </c>
      <c r="U56">
        <v>0.444747484799842</v>
      </c>
      <c r="V56">
        <v>-1.5635697071279799</v>
      </c>
      <c r="W56">
        <v>-1.3106334676362601</v>
      </c>
      <c r="X56">
        <v>0.207403455379361</v>
      </c>
      <c r="Y56">
        <v>3.7854287646898399</v>
      </c>
      <c r="Z56">
        <v>0.60606972712097495</v>
      </c>
    </row>
    <row r="57" spans="1:26" x14ac:dyDescent="0.25">
      <c r="A57">
        <v>0.52929682219157403</v>
      </c>
      <c r="B57">
        <v>-0.39917812217495802</v>
      </c>
      <c r="D57">
        <v>0.58042635660076602</v>
      </c>
      <c r="E57">
        <v>0.26838362430704699</v>
      </c>
      <c r="G57">
        <v>0.58042640706829995</v>
      </c>
      <c r="H57">
        <v>0.85157415158084004</v>
      </c>
      <c r="I57">
        <v>-0.83386465682421196</v>
      </c>
      <c r="J57">
        <v>0.268383673640192</v>
      </c>
      <c r="K57">
        <v>0.71142457724971497</v>
      </c>
      <c r="L57">
        <v>1.87283498155762</v>
      </c>
      <c r="N57">
        <v>0.58042640706829995</v>
      </c>
      <c r="O57">
        <v>0.85157415158084004</v>
      </c>
      <c r="P57">
        <v>-0.83386465682421196</v>
      </c>
      <c r="Q57">
        <v>0.268383673640192</v>
      </c>
      <c r="R57">
        <v>0.71142457724971497</v>
      </c>
      <c r="S57">
        <v>1.87283498155762</v>
      </c>
      <c r="U57">
        <v>0.58042640706829995</v>
      </c>
      <c r="V57">
        <v>-1.4078881753944399</v>
      </c>
      <c r="W57">
        <v>-1.1449654043706301</v>
      </c>
      <c r="X57">
        <v>0.268383673640192</v>
      </c>
      <c r="Y57">
        <v>3.8212704678132901</v>
      </c>
      <c r="Z57">
        <v>0.73744611408426597</v>
      </c>
    </row>
    <row r="58" spans="1:26" x14ac:dyDescent="0.25">
      <c r="A58">
        <v>0.52987719770699504</v>
      </c>
      <c r="B58">
        <v>-0.49728759554194801</v>
      </c>
      <c r="D58">
        <v>0.72770703068398501</v>
      </c>
      <c r="E58">
        <v>0.28925848978320501</v>
      </c>
      <c r="G58">
        <v>0.72770708115151905</v>
      </c>
      <c r="H58">
        <v>1.00906484568665</v>
      </c>
      <c r="I58">
        <v>-0.62636124447988695</v>
      </c>
      <c r="J58">
        <v>0.28925853911635002</v>
      </c>
      <c r="K58">
        <v>0.73536461972812495</v>
      </c>
      <c r="L58">
        <v>1.91514416751862</v>
      </c>
      <c r="N58">
        <v>0.72770708115151905</v>
      </c>
      <c r="O58">
        <v>1.00906484568665</v>
      </c>
      <c r="P58">
        <v>-0.62636124447988695</v>
      </c>
      <c r="Q58">
        <v>0.28925853911635002</v>
      </c>
      <c r="R58">
        <v>0.73536461972812495</v>
      </c>
      <c r="S58">
        <v>1.91514416751862</v>
      </c>
      <c r="U58">
        <v>0.72770708115151905</v>
      </c>
      <c r="V58">
        <v>-1.2485883185325399</v>
      </c>
      <c r="W58">
        <v>-0.93878664213430796</v>
      </c>
      <c r="X58">
        <v>0.28925853911635002</v>
      </c>
      <c r="Y58">
        <v>3.8333088484956899</v>
      </c>
      <c r="Z58">
        <v>0.78430740130930099</v>
      </c>
    </row>
    <row r="59" spans="1:26" x14ac:dyDescent="0.25">
      <c r="A59">
        <v>0.52998889733567101</v>
      </c>
      <c r="B59">
        <v>-0.114433433707441</v>
      </c>
    </row>
    <row r="60" spans="1:26" x14ac:dyDescent="0.25">
      <c r="A60">
        <v>0.52959995622605904</v>
      </c>
      <c r="B60">
        <v>0.42766709766427602</v>
      </c>
    </row>
    <row r="61" spans="1:26" x14ac:dyDescent="0.25">
      <c r="A61">
        <v>0.52870023039080805</v>
      </c>
      <c r="B61">
        <v>0.46958500716173202</v>
      </c>
    </row>
    <row r="62" spans="1:26" x14ac:dyDescent="0.25">
      <c r="A62">
        <v>0.52745580412803295</v>
      </c>
      <c r="B62">
        <v>4.7419154705830302E-2</v>
      </c>
    </row>
    <row r="63" spans="1:26" x14ac:dyDescent="0.25">
      <c r="A63">
        <v>0.52556970228317801</v>
      </c>
      <c r="B63">
        <v>-0.45453861407183999</v>
      </c>
    </row>
    <row r="64" spans="1:26" x14ac:dyDescent="0.25">
      <c r="A64">
        <v>0.52305680721421799</v>
      </c>
      <c r="B64">
        <v>-0.429473063189305</v>
      </c>
    </row>
    <row r="65" spans="1:2" x14ac:dyDescent="0.25">
      <c r="A65">
        <v>0.52042978829257203</v>
      </c>
      <c r="B65">
        <v>3.4584942708089497E-2</v>
      </c>
    </row>
    <row r="66" spans="1:2" x14ac:dyDescent="0.25">
      <c r="A66">
        <v>0.51726458711871803</v>
      </c>
      <c r="B66">
        <v>0.475454845664111</v>
      </c>
    </row>
    <row r="67" spans="1:2" x14ac:dyDescent="0.25">
      <c r="A67">
        <v>0.51328350368250597</v>
      </c>
      <c r="B67">
        <v>0.40844235224610398</v>
      </c>
    </row>
    <row r="68" spans="1:2" x14ac:dyDescent="0.25">
      <c r="A68">
        <v>0.50929649376570396</v>
      </c>
      <c r="B68">
        <v>-7.4871111910538093E-2</v>
      </c>
    </row>
    <row r="69" spans="1:2" x14ac:dyDescent="0.25">
      <c r="A69">
        <v>0.50486721137999502</v>
      </c>
      <c r="B69">
        <v>-0.487789265314583</v>
      </c>
    </row>
    <row r="70" spans="1:2" x14ac:dyDescent="0.25">
      <c r="A70">
        <v>0.49944046565682598</v>
      </c>
      <c r="B70">
        <v>-0.39039941546769402</v>
      </c>
    </row>
    <row r="71" spans="1:2" x14ac:dyDescent="0.25">
      <c r="A71">
        <v>0.49409715950608202</v>
      </c>
      <c r="B71">
        <v>0.108349847707779</v>
      </c>
    </row>
    <row r="72" spans="1:2" x14ac:dyDescent="0.25">
      <c r="A72">
        <v>0.48844888334264502</v>
      </c>
      <c r="B72">
        <v>0.49788239202419399</v>
      </c>
    </row>
    <row r="73" spans="1:2" x14ac:dyDescent="0.25">
      <c r="A73">
        <v>0.48160846178021</v>
      </c>
      <c r="B73">
        <v>0.37140347056804901</v>
      </c>
    </row>
    <row r="74" spans="1:2" x14ac:dyDescent="0.25">
      <c r="A74">
        <v>0.47490111334560098</v>
      </c>
      <c r="B74">
        <v>-0.14280833577968199</v>
      </c>
    </row>
    <row r="75" spans="1:2" x14ac:dyDescent="0.25">
      <c r="A75">
        <v>0.468084625024142</v>
      </c>
      <c r="B75">
        <v>-0.50758618843421199</v>
      </c>
    </row>
    <row r="76" spans="1:2" x14ac:dyDescent="0.25">
      <c r="A76">
        <v>0.45985790871792498</v>
      </c>
      <c r="B76">
        <v>-0.34756921091343801</v>
      </c>
    </row>
    <row r="77" spans="1:2" x14ac:dyDescent="0.25">
      <c r="A77">
        <v>0.45174109502043502</v>
      </c>
      <c r="B77">
        <v>0.185211969537775</v>
      </c>
    </row>
    <row r="78" spans="1:2" x14ac:dyDescent="0.25">
      <c r="A78">
        <v>0.44380537988993801</v>
      </c>
      <c r="B78">
        <v>0.51791236249220196</v>
      </c>
    </row>
    <row r="79" spans="1:2" x14ac:dyDescent="0.25">
      <c r="A79">
        <v>0.43418723378250801</v>
      </c>
      <c r="B79">
        <v>0.31123675563723002</v>
      </c>
    </row>
    <row r="80" spans="1:2" x14ac:dyDescent="0.25">
      <c r="A80">
        <v>0.42447426881226802</v>
      </c>
      <c r="B80">
        <v>-0.24892167492719799</v>
      </c>
    </row>
    <row r="81" spans="1:2" x14ac:dyDescent="0.25">
      <c r="A81">
        <v>0.415429175892775</v>
      </c>
      <c r="B81">
        <v>-0.52819107919931296</v>
      </c>
    </row>
    <row r="82" spans="1:2" x14ac:dyDescent="0.25">
      <c r="A82">
        <v>0.40494693141997801</v>
      </c>
      <c r="B82">
        <v>-0.271444474312803</v>
      </c>
    </row>
    <row r="83" spans="1:2" x14ac:dyDescent="0.25">
      <c r="A83">
        <v>0.393576889183268</v>
      </c>
      <c r="B83">
        <v>0.31120807504056502</v>
      </c>
    </row>
    <row r="84" spans="1:2" x14ac:dyDescent="0.25">
      <c r="A84">
        <v>0.38338009166223602</v>
      </c>
      <c r="B84">
        <v>0.52881067934310999</v>
      </c>
    </row>
    <row r="85" spans="1:2" x14ac:dyDescent="0.25">
      <c r="A85">
        <v>0.37248574373635102</v>
      </c>
      <c r="B85">
        <v>0.23362852891533001</v>
      </c>
    </row>
    <row r="86" spans="1:2" x14ac:dyDescent="0.25">
      <c r="A86">
        <v>0.36017074133572202</v>
      </c>
      <c r="B86">
        <v>-0.33817537460880198</v>
      </c>
    </row>
    <row r="87" spans="1:2" x14ac:dyDescent="0.25">
      <c r="A87">
        <v>0.34890055720808899</v>
      </c>
      <c r="B87">
        <v>-0.52458744129050305</v>
      </c>
    </row>
    <row r="88" spans="1:2" x14ac:dyDescent="0.25">
      <c r="A88">
        <v>0.33728566894001</v>
      </c>
      <c r="B88">
        <v>-0.206785393245219</v>
      </c>
    </row>
    <row r="89" spans="1:2" x14ac:dyDescent="0.25">
      <c r="A89">
        <v>0.32401332800343202</v>
      </c>
      <c r="B89">
        <v>0.358821241917058</v>
      </c>
    </row>
    <row r="90" spans="1:2" x14ac:dyDescent="0.25">
      <c r="A90">
        <v>0.31173402660716198</v>
      </c>
      <c r="B90">
        <v>0.51867725206248105</v>
      </c>
    </row>
    <row r="91" spans="1:2" x14ac:dyDescent="0.25">
      <c r="A91">
        <v>0.29943063023598498</v>
      </c>
      <c r="B91">
        <v>0.18119611384193801</v>
      </c>
    </row>
    <row r="92" spans="1:2" x14ac:dyDescent="0.25">
      <c r="A92">
        <v>0.28526793853689802</v>
      </c>
      <c r="B92">
        <v>-0.37848217241506099</v>
      </c>
    </row>
    <row r="93" spans="1:2" x14ac:dyDescent="0.25">
      <c r="A93">
        <v>0.27201893107256098</v>
      </c>
      <c r="B93">
        <v>-0.51019840488277601</v>
      </c>
    </row>
    <row r="94" spans="1:2" x14ac:dyDescent="0.25">
      <c r="A94">
        <v>0.25910021023747598</v>
      </c>
      <c r="B94">
        <v>-0.15186560677151201</v>
      </c>
    </row>
    <row r="95" spans="1:2" x14ac:dyDescent="0.25">
      <c r="A95">
        <v>0.244113587623423</v>
      </c>
      <c r="B95">
        <v>0.400582291145679</v>
      </c>
    </row>
    <row r="96" spans="1:2" x14ac:dyDescent="0.25">
      <c r="A96">
        <v>0.22987465774819901</v>
      </c>
      <c r="B96">
        <v>0.496233705773165</v>
      </c>
    </row>
    <row r="97" spans="1:2" x14ac:dyDescent="0.25">
      <c r="A97">
        <v>0.21641836282695801</v>
      </c>
      <c r="B97">
        <v>0.111610770382588</v>
      </c>
    </row>
    <row r="98" spans="1:2" x14ac:dyDescent="0.25">
      <c r="A98">
        <v>0.200628246143914</v>
      </c>
      <c r="B98">
        <v>-0.42964552017068403</v>
      </c>
    </row>
    <row r="99" spans="1:2" x14ac:dyDescent="0.25">
      <c r="A99">
        <v>0.18517826509850599</v>
      </c>
      <c r="B99">
        <v>-0.46705686274139002</v>
      </c>
    </row>
    <row r="100" spans="1:2" x14ac:dyDescent="0.25">
      <c r="A100">
        <v>0.17121073790289101</v>
      </c>
      <c r="B100">
        <v>-4.1852518121868597E-2</v>
      </c>
    </row>
    <row r="101" spans="1:2" x14ac:dyDescent="0.25">
      <c r="A101">
        <v>0.15549246918479701</v>
      </c>
      <c r="B101">
        <v>0.45556304240821599</v>
      </c>
    </row>
    <row r="102" spans="1:2" x14ac:dyDescent="0.25">
      <c r="A102">
        <v>0.138887834005337</v>
      </c>
      <c r="B102">
        <v>0.4287592029792</v>
      </c>
    </row>
    <row r="103" spans="1:2" x14ac:dyDescent="0.25">
      <c r="A103">
        <v>0.124364350531616</v>
      </c>
      <c r="B103">
        <v>-3.5987058852174902E-2</v>
      </c>
    </row>
    <row r="104" spans="1:2" x14ac:dyDescent="0.25">
      <c r="A104">
        <v>0.10920963460328401</v>
      </c>
      <c r="B104">
        <v>-0.475876230191491</v>
      </c>
    </row>
    <row r="105" spans="1:2" x14ac:dyDescent="0.25">
      <c r="A105">
        <v>9.2479287145837794E-2</v>
      </c>
      <c r="B105">
        <v>-0.40789367782628</v>
      </c>
    </row>
    <row r="106" spans="1:2" x14ac:dyDescent="0.25">
      <c r="A106">
        <v>7.7510616449891004E-2</v>
      </c>
      <c r="B106">
        <v>7.5899322393962701E-2</v>
      </c>
    </row>
    <row r="107" spans="1:2" x14ac:dyDescent="0.25">
      <c r="A107">
        <v>6.2406409471362202E-2</v>
      </c>
      <c r="B107">
        <v>0.48810669888862102</v>
      </c>
    </row>
    <row r="108" spans="1:2" x14ac:dyDescent="0.25">
      <c r="A108">
        <v>4.5511066042789601E-2</v>
      </c>
      <c r="B108">
        <v>0.38987688219304001</v>
      </c>
    </row>
    <row r="109" spans="1:2" x14ac:dyDescent="0.25">
      <c r="A109">
        <v>3.0201609843769999E-2</v>
      </c>
      <c r="B109">
        <v>-0.109310216261764</v>
      </c>
    </row>
    <row r="110" spans="1:2" x14ac:dyDescent="0.25">
      <c r="A110">
        <v>1.51578434667578E-2</v>
      </c>
      <c r="B110">
        <v>-0.49816209947331003</v>
      </c>
    </row>
    <row r="111" spans="1:2" x14ac:dyDescent="0.25">
      <c r="A111">
        <v>-1.8214318647787201E-3</v>
      </c>
      <c r="B111">
        <v>-0.37079541728194099</v>
      </c>
    </row>
    <row r="112" spans="1:2" x14ac:dyDescent="0.25">
      <c r="A112">
        <v>-1.7397579183043899E-2</v>
      </c>
      <c r="B112">
        <v>0.143897679159841</v>
      </c>
    </row>
    <row r="113" spans="1:2" x14ac:dyDescent="0.25">
      <c r="A113">
        <v>-3.2308259610435701E-2</v>
      </c>
      <c r="B113">
        <v>0.50787909960100197</v>
      </c>
    </row>
    <row r="114" spans="1:2" x14ac:dyDescent="0.25">
      <c r="A114">
        <v>-4.9286933011763498E-2</v>
      </c>
      <c r="B114">
        <v>0.34674392830109702</v>
      </c>
    </row>
    <row r="115" spans="1:2" x14ac:dyDescent="0.25">
      <c r="A115">
        <v>-6.5118094781531397E-2</v>
      </c>
      <c r="B115">
        <v>-0.186670619376193</v>
      </c>
    </row>
    <row r="116" spans="1:2" x14ac:dyDescent="0.25">
      <c r="A116">
        <v>-7.9813666957264107E-2</v>
      </c>
      <c r="B116">
        <v>-0.51822376972106599</v>
      </c>
    </row>
    <row r="117" spans="1:2" x14ac:dyDescent="0.25">
      <c r="A117">
        <v>-9.6751830741947903E-2</v>
      </c>
      <c r="B117">
        <v>-0.30982261025973601</v>
      </c>
    </row>
    <row r="118" spans="1:2" x14ac:dyDescent="0.25">
      <c r="A118">
        <v>-0.11302208054398701</v>
      </c>
      <c r="B118">
        <v>0.25139222825004298</v>
      </c>
    </row>
    <row r="119" spans="1:2" x14ac:dyDescent="0.25">
      <c r="A119">
        <v>-0.12746741220998201</v>
      </c>
      <c r="B119">
        <v>0.52842593061584497</v>
      </c>
    </row>
    <row r="120" spans="1:2" x14ac:dyDescent="0.25">
      <c r="A120">
        <v>-0.14342394788901899</v>
      </c>
      <c r="B120">
        <v>0.27052112504824599</v>
      </c>
    </row>
    <row r="121" spans="1:2" x14ac:dyDescent="0.25">
      <c r="A121">
        <v>-0.15998150612926701</v>
      </c>
      <c r="B121">
        <v>-0.31175453767754802</v>
      </c>
    </row>
    <row r="122" spans="1:2" x14ac:dyDescent="0.25">
      <c r="A122">
        <v>-0.174211019173623</v>
      </c>
      <c r="B122">
        <v>-0.52875447790389696</v>
      </c>
    </row>
    <row r="123" spans="1:2" x14ac:dyDescent="0.25">
      <c r="A123">
        <v>-0.188805613633172</v>
      </c>
      <c r="B123">
        <v>-0.233143649361608</v>
      </c>
    </row>
    <row r="124" spans="1:2" x14ac:dyDescent="0.25">
      <c r="A124">
        <v>-0.20462913951475301</v>
      </c>
      <c r="B124">
        <v>0.33854584038549801</v>
      </c>
    </row>
    <row r="125" spans="1:2" x14ac:dyDescent="0.25">
      <c r="A125">
        <v>-0.21853398077081801</v>
      </c>
      <c r="B125">
        <v>0.52450790089116905</v>
      </c>
    </row>
    <row r="126" spans="1:2" x14ac:dyDescent="0.25">
      <c r="A126">
        <v>-0.23232300570026199</v>
      </c>
      <c r="B126">
        <v>0.20637419350830499</v>
      </c>
    </row>
    <row r="127" spans="1:2" x14ac:dyDescent="0.25">
      <c r="A127">
        <v>-0.24746661187448701</v>
      </c>
      <c r="B127">
        <v>-0.359137784755997</v>
      </c>
    </row>
    <row r="128" spans="1:2" x14ac:dyDescent="0.25">
      <c r="A128">
        <v>-0.26093529682071098</v>
      </c>
      <c r="B128">
        <v>-0.51856047077982104</v>
      </c>
    </row>
    <row r="129" spans="1:2" x14ac:dyDescent="0.25">
      <c r="A129">
        <v>-0.27393412100554099</v>
      </c>
      <c r="B129">
        <v>-0.18075739829288101</v>
      </c>
    </row>
    <row r="130" spans="1:2" x14ac:dyDescent="0.25">
      <c r="A130">
        <v>-0.28832839178243902</v>
      </c>
      <c r="B130">
        <v>0.37881768755781398</v>
      </c>
    </row>
    <row r="131" spans="1:2" x14ac:dyDescent="0.25">
      <c r="A131">
        <v>-0.301275465416878</v>
      </c>
      <c r="B131">
        <v>0.51002982875865599</v>
      </c>
    </row>
    <row r="132" spans="1:2" x14ac:dyDescent="0.25">
      <c r="A132">
        <v>-0.31343506618393302</v>
      </c>
      <c r="B132">
        <v>0.15132535146236101</v>
      </c>
    </row>
    <row r="133" spans="1:2" x14ac:dyDescent="0.25">
      <c r="A133">
        <v>-0.32700405384864301</v>
      </c>
      <c r="B133">
        <v>-0.40098227418424998</v>
      </c>
    </row>
    <row r="134" spans="1:2" x14ac:dyDescent="0.25">
      <c r="A134">
        <v>-0.33938901491053802</v>
      </c>
      <c r="B134">
        <v>-0.49592141981759402</v>
      </c>
    </row>
    <row r="135" spans="1:2" x14ac:dyDescent="0.25">
      <c r="A135">
        <v>-0.350649025903565</v>
      </c>
      <c r="B135">
        <v>-0.11078667858685499</v>
      </c>
    </row>
    <row r="136" spans="1:2" x14ac:dyDescent="0.25">
      <c r="A136">
        <v>-0.36334539428785001</v>
      </c>
      <c r="B136">
        <v>0.430222530210565</v>
      </c>
    </row>
    <row r="137" spans="1:2" x14ac:dyDescent="0.25">
      <c r="A137">
        <v>-0.37525419973007801</v>
      </c>
      <c r="B137">
        <v>0.46631069747751103</v>
      </c>
    </row>
    <row r="138" spans="1:2" x14ac:dyDescent="0.25">
      <c r="A138">
        <v>-0.38558094576417401</v>
      </c>
      <c r="B138">
        <v>4.0217769194862897E-2</v>
      </c>
    </row>
    <row r="139" spans="1:2" x14ac:dyDescent="0.25">
      <c r="A139">
        <v>-0.39670948368499698</v>
      </c>
      <c r="B139">
        <v>-0.45587731016619198</v>
      </c>
    </row>
    <row r="140" spans="1:2" x14ac:dyDescent="0.25">
      <c r="A140">
        <v>-0.40795492686926199</v>
      </c>
      <c r="B140">
        <v>-0.42852260088910898</v>
      </c>
    </row>
    <row r="141" spans="1:2" x14ac:dyDescent="0.25">
      <c r="A141">
        <v>-0.417363123310243</v>
      </c>
      <c r="B141">
        <v>3.6446766549359702E-2</v>
      </c>
    </row>
    <row r="142" spans="1:2" x14ac:dyDescent="0.25">
      <c r="A142">
        <v>-0.426756312473833</v>
      </c>
      <c r="B142">
        <v>0.47601750448667901</v>
      </c>
    </row>
    <row r="143" spans="1:2" x14ac:dyDescent="0.25">
      <c r="A143">
        <v>-0.43663965453644799</v>
      </c>
      <c r="B143">
        <v>0.40771842769314898</v>
      </c>
    </row>
    <row r="144" spans="1:2" x14ac:dyDescent="0.25">
      <c r="A144">
        <v>-0.44505660343847497</v>
      </c>
      <c r="B144">
        <v>-7.6231257980155995E-2</v>
      </c>
    </row>
    <row r="145" spans="1:2" x14ac:dyDescent="0.25">
      <c r="A145">
        <v>-0.45314479801648699</v>
      </c>
      <c r="B145">
        <v>-0.48820620312559498</v>
      </c>
    </row>
    <row r="146" spans="1:2" x14ac:dyDescent="0.25">
      <c r="A146">
        <v>-0.46171934064833198</v>
      </c>
      <c r="B146">
        <v>-0.38970105591679599</v>
      </c>
    </row>
    <row r="147" spans="1:2" x14ac:dyDescent="0.25">
      <c r="A147">
        <v>-0.46906177933642701</v>
      </c>
      <c r="B147">
        <v>0.109629676786115</v>
      </c>
    </row>
    <row r="148" spans="1:2" x14ac:dyDescent="0.25">
      <c r="A148">
        <v>-0.47588116541412701</v>
      </c>
      <c r="B148">
        <v>0.49825803138701602</v>
      </c>
    </row>
    <row r="149" spans="1:2" x14ac:dyDescent="0.25">
      <c r="A149">
        <v>-0.48311128311068702</v>
      </c>
      <c r="B149">
        <v>0.37059934737724798</v>
      </c>
    </row>
    <row r="150" spans="1:2" x14ac:dyDescent="0.25">
      <c r="A150">
        <v>-0.48930935093613698</v>
      </c>
      <c r="B150">
        <v>-0.14425217425766601</v>
      </c>
    </row>
    <row r="151" spans="1:2" x14ac:dyDescent="0.25">
      <c r="A151">
        <v>-0.49485020779755501</v>
      </c>
      <c r="B151">
        <v>-0.50797106193392705</v>
      </c>
    </row>
    <row r="152" spans="1:2" x14ac:dyDescent="0.25">
      <c r="A152">
        <v>-0.500692572416366</v>
      </c>
      <c r="B152">
        <v>-0.34646680365772797</v>
      </c>
    </row>
    <row r="153" spans="1:2" x14ac:dyDescent="0.25">
      <c r="A153">
        <v>-0.50568925901945505</v>
      </c>
      <c r="B153">
        <v>0.187157016366543</v>
      </c>
    </row>
    <row r="154" spans="1:2" x14ac:dyDescent="0.25">
      <c r="A154">
        <v>-0.50993199205338102</v>
      </c>
      <c r="B154">
        <v>0.51833026842499197</v>
      </c>
    </row>
    <row r="155" spans="1:2" x14ac:dyDescent="0.25">
      <c r="A155">
        <v>-0.51434636962264602</v>
      </c>
      <c r="B155">
        <v>0.30935690345615102</v>
      </c>
    </row>
    <row r="156" spans="1:2" x14ac:dyDescent="0.25">
      <c r="A156">
        <v>-0.51810001913428205</v>
      </c>
      <c r="B156">
        <v>-0.25220908053062302</v>
      </c>
    </row>
    <row r="157" spans="1:2" x14ac:dyDescent="0.25">
      <c r="A157">
        <v>-0.521022408478512</v>
      </c>
      <c r="B157">
        <v>-0.52849649717088498</v>
      </c>
    </row>
    <row r="158" spans="1:2" x14ac:dyDescent="0.25">
      <c r="A158">
        <v>-0.52379180325908403</v>
      </c>
      <c r="B158">
        <v>-0.270199049570094</v>
      </c>
    </row>
    <row r="159" spans="1:2" x14ac:dyDescent="0.25">
      <c r="A159">
        <v>-0.52614981141203698</v>
      </c>
      <c r="B159">
        <v>0.31195041001988399</v>
      </c>
    </row>
    <row r="160" spans="1:2" x14ac:dyDescent="0.25">
      <c r="A160">
        <v>-0.52774324364783898</v>
      </c>
      <c r="B160">
        <v>0.52873880306028598</v>
      </c>
    </row>
    <row r="161" spans="1:2" x14ac:dyDescent="0.25">
      <c r="A161">
        <v>-0.52894826097886805</v>
      </c>
      <c r="B161">
        <v>0.232977462389277</v>
      </c>
    </row>
    <row r="162" spans="1:2" x14ac:dyDescent="0.25">
      <c r="A162">
        <v>-0.529747721470614</v>
      </c>
      <c r="B162">
        <v>-0.33867184301476799</v>
      </c>
    </row>
    <row r="163" spans="1:2" x14ac:dyDescent="0.25">
      <c r="A163">
        <v>-0.52999867314959304</v>
      </c>
      <c r="B163">
        <v>-0.52447542256691704</v>
      </c>
    </row>
    <row r="164" spans="1:2" x14ac:dyDescent="0.25">
      <c r="A164">
        <v>-0.52981379356357305</v>
      </c>
      <c r="B164">
        <v>-0.20622488934184699</v>
      </c>
    </row>
    <row r="165" spans="1:2" x14ac:dyDescent="0.25">
      <c r="A165">
        <v>-0.52909168921542704</v>
      </c>
      <c r="B165">
        <v>0.35925371094762598</v>
      </c>
    </row>
    <row r="166" spans="1:2" x14ac:dyDescent="0.25">
      <c r="A166">
        <v>-0.527971499821424</v>
      </c>
      <c r="B166">
        <v>0.51852344389095595</v>
      </c>
    </row>
    <row r="167" spans="1:2" x14ac:dyDescent="0.25">
      <c r="A167">
        <v>-0.52644261534514303</v>
      </c>
      <c r="B167">
        <v>0.18060673687715101</v>
      </c>
    </row>
    <row r="168" spans="1:2" x14ac:dyDescent="0.25">
      <c r="A168">
        <v>-0.52420852685197294</v>
      </c>
      <c r="B168">
        <v>-0.37893186662455902</v>
      </c>
    </row>
    <row r="169" spans="1:2" x14ac:dyDescent="0.25">
      <c r="A169">
        <v>-0.52168500648446703</v>
      </c>
      <c r="B169">
        <v>-0.50996571567609095</v>
      </c>
    </row>
    <row r="170" spans="1:2" x14ac:dyDescent="0.25">
      <c r="A170">
        <v>-0.51884488590769495</v>
      </c>
      <c r="B170">
        <v>-0.15112980125060399</v>
      </c>
    </row>
    <row r="171" spans="1:2" x14ac:dyDescent="0.25">
      <c r="A171">
        <v>-0.51510182611002298</v>
      </c>
      <c r="B171">
        <v>0.40112811252406799</v>
      </c>
    </row>
    <row r="172" spans="1:2" x14ac:dyDescent="0.25">
      <c r="A172">
        <v>-0.51111923787605096</v>
      </c>
      <c r="B172">
        <v>0.49581473108881102</v>
      </c>
    </row>
    <row r="173" spans="1:2" x14ac:dyDescent="0.25">
      <c r="A173">
        <v>-0.50699526042542997</v>
      </c>
      <c r="B173">
        <v>0.110498614392651</v>
      </c>
    </row>
    <row r="174" spans="1:2" x14ac:dyDescent="0.25">
      <c r="A174">
        <v>-0.50172258794158997</v>
      </c>
      <c r="B174">
        <v>-0.43042272798757197</v>
      </c>
    </row>
    <row r="175" spans="1:2" x14ac:dyDescent="0.25">
      <c r="A175">
        <v>-0.496123600350452</v>
      </c>
      <c r="B175">
        <v>-0.46603987652937001</v>
      </c>
    </row>
    <row r="176" spans="1:2" x14ac:dyDescent="0.25">
      <c r="A176">
        <v>-0.490711669049468</v>
      </c>
      <c r="B176">
        <v>-3.9631025737498299E-2</v>
      </c>
    </row>
    <row r="177" spans="1:2" x14ac:dyDescent="0.25">
      <c r="A177">
        <v>-0.484246707028545</v>
      </c>
      <c r="B177">
        <v>0.45599536663767198</v>
      </c>
    </row>
    <row r="178" spans="1:2" x14ac:dyDescent="0.25">
      <c r="A178">
        <v>-0.476968454920286</v>
      </c>
      <c r="B178">
        <v>0.42844023966399403</v>
      </c>
    </row>
    <row r="179" spans="1:2" x14ac:dyDescent="0.25">
      <c r="A179">
        <v>-0.47023990377694902</v>
      </c>
      <c r="B179">
        <v>-3.6610809006114103E-2</v>
      </c>
    </row>
    <row r="180" spans="1:2" x14ac:dyDescent="0.25">
      <c r="A180">
        <v>-0.46287425480123201</v>
      </c>
      <c r="B180">
        <v>-0.47606491229494202</v>
      </c>
    </row>
    <row r="181" spans="1:2" x14ac:dyDescent="0.25">
      <c r="A181">
        <v>-0.45433572750845802</v>
      </c>
      <c r="B181">
        <v>-0.407649707063865</v>
      </c>
    </row>
    <row r="182" spans="1:2" x14ac:dyDescent="0.25">
      <c r="A182">
        <v>-0.44634053685382502</v>
      </c>
      <c r="B182">
        <v>7.6357490792342095E-2</v>
      </c>
    </row>
    <row r="183" spans="1:2" x14ac:dyDescent="0.25">
      <c r="A183">
        <v>-0.43794182780943502</v>
      </c>
      <c r="B183">
        <v>0.48824709726495502</v>
      </c>
    </row>
    <row r="184" spans="1:2" x14ac:dyDescent="0.25">
      <c r="A184">
        <v>-0.42815285287570298</v>
      </c>
      <c r="B184">
        <v>0.38964078024612703</v>
      </c>
    </row>
    <row r="185" spans="1:2" x14ac:dyDescent="0.25">
      <c r="A185">
        <v>-0.418926030041327</v>
      </c>
      <c r="B185">
        <v>-0.109742745174972</v>
      </c>
    </row>
    <row r="186" spans="1:2" x14ac:dyDescent="0.25">
      <c r="A186">
        <v>-0.409535525008136</v>
      </c>
      <c r="B186">
        <v>-0.49828891272350301</v>
      </c>
    </row>
    <row r="187" spans="1:2" x14ac:dyDescent="0.25">
      <c r="A187">
        <v>-0.39854790579341198</v>
      </c>
      <c r="B187">
        <v>-0.37052280821613198</v>
      </c>
    </row>
    <row r="188" spans="1:2" x14ac:dyDescent="0.25">
      <c r="A188">
        <v>-0.388105103938572</v>
      </c>
      <c r="B188">
        <v>0.14438700915441999</v>
      </c>
    </row>
    <row r="189" spans="1:2" x14ac:dyDescent="0.25">
      <c r="A189">
        <v>-0.37778770470991502</v>
      </c>
      <c r="B189">
        <v>0.50800924597180597</v>
      </c>
    </row>
    <row r="190" spans="1:2" x14ac:dyDescent="0.25">
      <c r="A190">
        <v>-0.36564981944427899</v>
      </c>
      <c r="B190">
        <v>0.34636904817186298</v>
      </c>
    </row>
    <row r="191" spans="1:2" x14ac:dyDescent="0.25">
      <c r="A191">
        <v>-0.35395415017750398</v>
      </c>
      <c r="B191">
        <v>-0.18733187645532301</v>
      </c>
    </row>
    <row r="192" spans="1:2" x14ac:dyDescent="0.25">
      <c r="A192">
        <v>-0.34277550038478299</v>
      </c>
      <c r="B192">
        <v>-0.51836505328490901</v>
      </c>
    </row>
    <row r="193" spans="1:2" x14ac:dyDescent="0.25">
      <c r="A193">
        <v>-0.329492742322196</v>
      </c>
      <c r="B193">
        <v>-0.30918060514481999</v>
      </c>
    </row>
    <row r="194" spans="1:2" x14ac:dyDescent="0.25">
      <c r="A194">
        <v>-0.31632068389065299</v>
      </c>
      <c r="B194">
        <v>0.252515020230966</v>
      </c>
    </row>
    <row r="195" spans="1:2" x14ac:dyDescent="0.25">
      <c r="A195">
        <v>-0.30429596263257802</v>
      </c>
      <c r="B195">
        <v>0.52852651244139204</v>
      </c>
    </row>
    <row r="196" spans="1:2" x14ac:dyDescent="0.25">
      <c r="A196">
        <v>-0.29065588330334602</v>
      </c>
      <c r="B196">
        <v>0.27008315013310302</v>
      </c>
    </row>
    <row r="197" spans="1:2" x14ac:dyDescent="0.25">
      <c r="A197">
        <v>-0.27605726050434298</v>
      </c>
      <c r="B197">
        <v>-0.31201960074931301</v>
      </c>
    </row>
    <row r="198" spans="1:2" x14ac:dyDescent="0.25">
      <c r="A198">
        <v>-0.26314703146305501</v>
      </c>
      <c r="B198">
        <v>-0.52872847980884297</v>
      </c>
    </row>
    <row r="199" spans="1:2" x14ac:dyDescent="0.25">
      <c r="A199">
        <v>-0.24955418582631</v>
      </c>
      <c r="B199">
        <v>-0.23291055983325001</v>
      </c>
    </row>
    <row r="200" spans="1:2" x14ac:dyDescent="0.25">
      <c r="A200">
        <v>-0.234393975435226</v>
      </c>
      <c r="B200">
        <v>0.33872363803974598</v>
      </c>
    </row>
    <row r="201" spans="1:2" x14ac:dyDescent="0.25">
      <c r="A201">
        <v>-0.22069589093602501</v>
      </c>
      <c r="B201">
        <v>0.52446757814409595</v>
      </c>
    </row>
    <row r="202" spans="1:2" x14ac:dyDescent="0.25">
      <c r="A202">
        <v>-0.20675526025572499</v>
      </c>
      <c r="B202">
        <v>0.20617307793456899</v>
      </c>
    </row>
    <row r="203" spans="1:2" x14ac:dyDescent="0.25">
      <c r="A203">
        <v>-0.19101343688142799</v>
      </c>
      <c r="B203">
        <v>-0.35929295586946802</v>
      </c>
    </row>
    <row r="204" spans="1:2" x14ac:dyDescent="0.25">
      <c r="A204">
        <v>-0.17661502222487599</v>
      </c>
      <c r="B204">
        <v>-0.51850508275972096</v>
      </c>
    </row>
    <row r="205" spans="1:2" x14ac:dyDescent="0.25">
      <c r="A205">
        <v>-0.162350241729385</v>
      </c>
      <c r="B205">
        <v>-0.180545578169096</v>
      </c>
    </row>
    <row r="206" spans="1:2" x14ac:dyDescent="0.25">
      <c r="A206">
        <v>-0.14610438786533</v>
      </c>
      <c r="B206">
        <v>0.37897927767637701</v>
      </c>
    </row>
    <row r="207" spans="1:2" x14ac:dyDescent="0.25">
      <c r="A207">
        <v>-0.131064144880952</v>
      </c>
      <c r="B207">
        <v>0.50994592858513599</v>
      </c>
    </row>
    <row r="208" spans="1:2" x14ac:dyDescent="0.25">
      <c r="A208">
        <v>-0.116551638021804</v>
      </c>
      <c r="B208">
        <v>0.151060478655622</v>
      </c>
    </row>
    <row r="209" spans="1:2" x14ac:dyDescent="0.25">
      <c r="A209">
        <v>-9.9880113151436606E-2</v>
      </c>
      <c r="B209">
        <v>-0.40117868532082401</v>
      </c>
    </row>
    <row r="210" spans="1:2" x14ac:dyDescent="0.25">
      <c r="A210">
        <v>-8.4191708023292997E-2</v>
      </c>
      <c r="B210">
        <v>-0.495770044505219</v>
      </c>
    </row>
    <row r="211" spans="1:2" x14ac:dyDescent="0.25">
      <c r="A211">
        <v>-6.9514512979666196E-2</v>
      </c>
      <c r="B211">
        <v>-0.11038551941786701</v>
      </c>
    </row>
    <row r="212" spans="1:2" x14ac:dyDescent="0.25">
      <c r="A212">
        <v>-5.2447016672897702E-2</v>
      </c>
      <c r="B212">
        <v>0.43050264129757798</v>
      </c>
    </row>
    <row r="213" spans="1:2" x14ac:dyDescent="0.25">
      <c r="A213">
        <v>-3.58917524462989E-2</v>
      </c>
      <c r="B213">
        <v>0.46594185001918598</v>
      </c>
    </row>
    <row r="214" spans="1:2" x14ac:dyDescent="0.25">
      <c r="A214">
        <v>-2.1079491326543302E-2</v>
      </c>
      <c r="B214">
        <v>3.9413704808450703E-2</v>
      </c>
    </row>
    <row r="215" spans="1:2" x14ac:dyDescent="0.25">
      <c r="A215">
        <v>-4.6039570321939399E-3</v>
      </c>
      <c r="B215">
        <v>-0.45603581332436399</v>
      </c>
    </row>
    <row r="216" spans="1:2" x14ac:dyDescent="0.25">
      <c r="A216">
        <v>1.26709168898929E-2</v>
      </c>
      <c r="B216">
        <v>-0.42840438750840398</v>
      </c>
    </row>
    <row r="217" spans="1:2" x14ac:dyDescent="0.25">
      <c r="A217">
        <v>2.76559385756209E-2</v>
      </c>
      <c r="B217">
        <v>3.6677825601507702E-2</v>
      </c>
    </row>
    <row r="218" spans="1:2" x14ac:dyDescent="0.25">
      <c r="A218">
        <v>4.3151873938804798E-2</v>
      </c>
      <c r="B218">
        <v>0.47608742129454501</v>
      </c>
    </row>
    <row r="219" spans="1:2" x14ac:dyDescent="0.25">
      <c r="A219">
        <v>6.0111109199584803E-2</v>
      </c>
      <c r="B219">
        <v>0.40762787430792102</v>
      </c>
    </row>
    <row r="220" spans="1:2" x14ac:dyDescent="0.25">
      <c r="A220">
        <v>7.5154571369703105E-2</v>
      </c>
      <c r="B220">
        <v>-7.6401287367537193E-2</v>
      </c>
    </row>
    <row r="221" spans="1:2" x14ac:dyDescent="0.25">
      <c r="A221">
        <v>9.0202427214550504E-2</v>
      </c>
      <c r="B221">
        <v>-0.48825829976740698</v>
      </c>
    </row>
    <row r="222" spans="1:2" x14ac:dyDescent="0.25">
      <c r="A222">
        <v>0.10688943495330799</v>
      </c>
      <c r="B222">
        <v>-0.38961333078232002</v>
      </c>
    </row>
    <row r="223" spans="1:2" x14ac:dyDescent="0.25">
      <c r="A223">
        <v>0.121879131723772</v>
      </c>
      <c r="B223">
        <v>0.10979036618301299</v>
      </c>
    </row>
    <row r="224" spans="1:2" x14ac:dyDescent="0.25">
      <c r="A224">
        <v>0.13648038993554401</v>
      </c>
      <c r="B224">
        <v>0.49830512677977501</v>
      </c>
    </row>
    <row r="225" spans="1:2" x14ac:dyDescent="0.25">
      <c r="A225">
        <v>0.15281647551307401</v>
      </c>
      <c r="B225">
        <v>0.37049796450029598</v>
      </c>
    </row>
    <row r="226" spans="1:2" x14ac:dyDescent="0.25">
      <c r="A226">
        <v>0.167669656192068</v>
      </c>
      <c r="B226">
        <v>-0.144434136517955</v>
      </c>
    </row>
    <row r="227" spans="1:2" x14ac:dyDescent="0.25">
      <c r="A227">
        <v>0.181760672383806</v>
      </c>
      <c r="B227">
        <v>-0.50801942173835701</v>
      </c>
    </row>
    <row r="228" spans="1:2" x14ac:dyDescent="0.25">
      <c r="A228">
        <v>0.19766240969691201</v>
      </c>
      <c r="B228">
        <v>-0.34632724282028499</v>
      </c>
    </row>
    <row r="229" spans="1:2" x14ac:dyDescent="0.25">
      <c r="A229">
        <v>0.21235280893713501</v>
      </c>
      <c r="B229">
        <v>0.18740316921509101</v>
      </c>
    </row>
    <row r="230" spans="1:2" x14ac:dyDescent="0.25">
      <c r="A230">
        <v>0.225859553106005</v>
      </c>
      <c r="B230">
        <v>0.51838276158154595</v>
      </c>
    </row>
    <row r="231" spans="1:2" x14ac:dyDescent="0.25">
      <c r="A231">
        <v>0.24128234964355999</v>
      </c>
      <c r="B231">
        <v>0.30911755117643902</v>
      </c>
    </row>
    <row r="232" spans="1:2" x14ac:dyDescent="0.25">
      <c r="A232">
        <v>0.25595414733287403</v>
      </c>
      <c r="B232">
        <v>-0.25262769127404699</v>
      </c>
    </row>
    <row r="233" spans="1:2" x14ac:dyDescent="0.25">
      <c r="A233">
        <v>0.26884192445041299</v>
      </c>
      <c r="B233">
        <v>-0.528533523102513</v>
      </c>
    </row>
    <row r="234" spans="1:2" x14ac:dyDescent="0.25">
      <c r="A234">
        <v>0.282912253303021</v>
      </c>
      <c r="B234">
        <v>-0.270034180146483</v>
      </c>
    </row>
    <row r="235" spans="1:2" x14ac:dyDescent="0.25">
      <c r="A235">
        <v>0.29736813708979898</v>
      </c>
      <c r="B235">
        <v>0.312050677788409</v>
      </c>
    </row>
    <row r="236" spans="1:2" x14ac:dyDescent="0.25">
      <c r="A236">
        <v>0.30966100600796198</v>
      </c>
      <c r="B236">
        <v>0.52872892354047296</v>
      </c>
    </row>
    <row r="237" spans="1:2" x14ac:dyDescent="0.25">
      <c r="A237">
        <v>0.322130672244617</v>
      </c>
      <c r="B237">
        <v>0.232889204990892</v>
      </c>
    </row>
    <row r="238" spans="1:2" x14ac:dyDescent="0.25">
      <c r="A238">
        <v>0.335494024420745</v>
      </c>
      <c r="B238">
        <v>-0.33873917207971299</v>
      </c>
    </row>
    <row r="239" spans="1:2" x14ac:dyDescent="0.25">
      <c r="A239">
        <v>0.34709732678265898</v>
      </c>
      <c r="B239">
        <v>-0.52446012519269303</v>
      </c>
    </row>
    <row r="240" spans="1:2" x14ac:dyDescent="0.25">
      <c r="A240">
        <v>0.35846556176112299</v>
      </c>
      <c r="B240">
        <v>-0.206148678210298</v>
      </c>
    </row>
    <row r="241" spans="1:2" x14ac:dyDescent="0.25">
      <c r="A241">
        <v>0.36385351373952901</v>
      </c>
      <c r="B241">
        <v>5.1162115702947902E-2</v>
      </c>
    </row>
    <row r="242" spans="1:2" x14ac:dyDescent="0.25">
      <c r="A242">
        <v>0.36385351373956099</v>
      </c>
      <c r="B242">
        <v>5.1162115704517397E-2</v>
      </c>
    </row>
    <row r="243" spans="1:2" x14ac:dyDescent="0.25">
      <c r="A243">
        <v>0.36385351373959302</v>
      </c>
      <c r="B243">
        <v>5.1162115706088099E-2</v>
      </c>
    </row>
    <row r="244" spans="1:2" x14ac:dyDescent="0.25">
      <c r="A244">
        <v>0.37638748858189103</v>
      </c>
      <c r="B244">
        <v>0.56144907508893804</v>
      </c>
    </row>
    <row r="245" spans="1:2" x14ac:dyDescent="0.25">
      <c r="A245">
        <v>0.38928220086906801</v>
      </c>
      <c r="B245">
        <v>0.53315067459906595</v>
      </c>
    </row>
    <row r="246" spans="1:2" x14ac:dyDescent="0.25">
      <c r="A246">
        <v>0.40149590190484102</v>
      </c>
      <c r="B246">
        <v>4.5473583729558099E-2</v>
      </c>
    </row>
    <row r="247" spans="1:2" x14ac:dyDescent="0.25">
      <c r="A247">
        <v>0.41438545333327498</v>
      </c>
      <c r="B247">
        <v>-0.39105304716266398</v>
      </c>
    </row>
    <row r="248" spans="1:2" x14ac:dyDescent="0.25">
      <c r="A248">
        <v>0.42826049510630898</v>
      </c>
      <c r="B248">
        <v>-0.277558324569596</v>
      </c>
    </row>
    <row r="249" spans="1:2" x14ac:dyDescent="0.25">
      <c r="A249">
        <v>0.44174419986756902</v>
      </c>
      <c r="B249">
        <v>0.25432733402927699</v>
      </c>
    </row>
    <row r="250" spans="1:2" x14ac:dyDescent="0.25">
      <c r="A250">
        <v>0.45502529712647599</v>
      </c>
      <c r="B250">
        <v>0.61871758319061998</v>
      </c>
    </row>
    <row r="251" spans="1:2" x14ac:dyDescent="0.25">
      <c r="A251">
        <v>0.46984242283178201</v>
      </c>
      <c r="B251">
        <v>0.42050430881529499</v>
      </c>
    </row>
    <row r="252" spans="1:2" x14ac:dyDescent="0.25">
      <c r="A252">
        <v>0.48499341892905801</v>
      </c>
      <c r="B252">
        <v>-0.15844336295900699</v>
      </c>
    </row>
    <row r="253" spans="1:2" x14ac:dyDescent="0.25">
      <c r="A253">
        <v>0.49890382196856498</v>
      </c>
      <c r="B253">
        <v>-0.42769758658254697</v>
      </c>
    </row>
    <row r="254" spans="1:2" x14ac:dyDescent="0.25">
      <c r="A254">
        <v>0.51422312793871705</v>
      </c>
      <c r="B254">
        <v>-0.125694898405359</v>
      </c>
    </row>
    <row r="255" spans="1:2" x14ac:dyDescent="0.25">
      <c r="A255">
        <v>0.52999197248596297</v>
      </c>
      <c r="B255">
        <v>0.44706527737868701</v>
      </c>
    </row>
    <row r="256" spans="1:2" x14ac:dyDescent="0.25">
      <c r="A256">
        <v>0.545123916260283</v>
      </c>
      <c r="B256">
        <v>0.61832136879524202</v>
      </c>
    </row>
    <row r="257" spans="1:2" x14ac:dyDescent="0.25">
      <c r="A257">
        <v>0.56029326238910604</v>
      </c>
      <c r="B257">
        <v>0.237421930064141</v>
      </c>
    </row>
    <row r="258" spans="1:2" x14ac:dyDescent="0.25">
      <c r="A258">
        <v>0.57656244278398405</v>
      </c>
      <c r="B258">
        <v>-0.31012631097789101</v>
      </c>
    </row>
    <row r="259" spans="1:2" x14ac:dyDescent="0.25">
      <c r="A259">
        <v>0.59314588264967005</v>
      </c>
      <c r="B259">
        <v>-0.36749858692083298</v>
      </c>
    </row>
    <row r="260" spans="1:2" x14ac:dyDescent="0.25">
      <c r="A260">
        <v>0.60849767743673699</v>
      </c>
      <c r="B260">
        <v>8.9599510242154401E-2</v>
      </c>
    </row>
    <row r="261" spans="1:2" x14ac:dyDescent="0.25">
      <c r="A261">
        <v>0.62547754719471904</v>
      </c>
      <c r="B261">
        <v>0.58520256198926901</v>
      </c>
    </row>
    <row r="262" spans="1:2" x14ac:dyDescent="0.25">
      <c r="A262">
        <v>0.64231958295306302</v>
      </c>
      <c r="B262">
        <v>0.49773834787453303</v>
      </c>
    </row>
    <row r="263" spans="1:2" x14ac:dyDescent="0.25">
      <c r="A263">
        <v>0.65843036703968905</v>
      </c>
      <c r="B263">
        <v>-3.1491726094080102E-2</v>
      </c>
    </row>
    <row r="264" spans="1:2" x14ac:dyDescent="0.25">
      <c r="A264">
        <v>0.67433362344244296</v>
      </c>
      <c r="B264">
        <v>-0.41294465398922497</v>
      </c>
    </row>
    <row r="265" spans="1:2" x14ac:dyDescent="0.25">
      <c r="A265">
        <v>0.69136168464091197</v>
      </c>
      <c r="B265">
        <v>-0.220947508294638</v>
      </c>
    </row>
    <row r="266" spans="1:2" x14ac:dyDescent="0.25">
      <c r="A266">
        <v>0.70874902956707098</v>
      </c>
      <c r="B266">
        <v>0.36443658179233201</v>
      </c>
    </row>
    <row r="267" spans="1:2" x14ac:dyDescent="0.25">
      <c r="A267">
        <v>0.724574330781939</v>
      </c>
      <c r="B267">
        <v>0.632226801352752</v>
      </c>
    </row>
    <row r="268" spans="1:2" x14ac:dyDescent="0.25">
      <c r="A268">
        <v>0.74163904861324004</v>
      </c>
      <c r="B268">
        <v>0.31231001451180801</v>
      </c>
    </row>
    <row r="269" spans="1:2" x14ac:dyDescent="0.25">
      <c r="A269">
        <v>0.75869478322155703</v>
      </c>
      <c r="B269">
        <v>-0.25623647857849402</v>
      </c>
    </row>
    <row r="270" spans="1:2" x14ac:dyDescent="0.25">
      <c r="A270">
        <v>0.77501537055143199</v>
      </c>
      <c r="B270">
        <v>-0.40781704494672899</v>
      </c>
    </row>
    <row r="271" spans="1:2" x14ac:dyDescent="0.25">
      <c r="A271">
        <v>0.79091847150133998</v>
      </c>
      <c r="B271">
        <v>-1.25053102170102E-2</v>
      </c>
    </row>
    <row r="272" spans="1:2" x14ac:dyDescent="0.25">
      <c r="A272">
        <v>0.80788318187908204</v>
      </c>
      <c r="B272">
        <v>0.52888038907924195</v>
      </c>
    </row>
    <row r="273" spans="1:2" x14ac:dyDescent="0.25">
      <c r="A273">
        <v>0.82525049649947402</v>
      </c>
      <c r="B273">
        <v>0.55358437562979601</v>
      </c>
    </row>
    <row r="274" spans="1:2" x14ac:dyDescent="0.25">
      <c r="A274">
        <v>0.84080927327021404</v>
      </c>
      <c r="B274">
        <v>7.5296967528008601E-2</v>
      </c>
    </row>
    <row r="275" spans="1:2" x14ac:dyDescent="0.25">
      <c r="A275">
        <v>0.85719873694759097</v>
      </c>
      <c r="B275">
        <v>-0.38886841723536802</v>
      </c>
    </row>
    <row r="276" spans="1:2" x14ac:dyDescent="0.25">
      <c r="A276">
        <v>0.87365158039955804</v>
      </c>
      <c r="B276">
        <v>-0.28083118730353701</v>
      </c>
    </row>
    <row r="277" spans="1:2" x14ac:dyDescent="0.25">
      <c r="A277">
        <v>0.88939814052555199</v>
      </c>
      <c r="B277">
        <v>0.25938735927257101</v>
      </c>
    </row>
    <row r="278" spans="1:2" x14ac:dyDescent="0.25">
      <c r="A278">
        <v>0.90450705224739103</v>
      </c>
      <c r="B278">
        <v>0.62218757508439104</v>
      </c>
    </row>
    <row r="279" spans="1:2" x14ac:dyDescent="0.25">
      <c r="A279">
        <v>0.92059966335334797</v>
      </c>
      <c r="B279">
        <v>0.40549262444796902</v>
      </c>
    </row>
    <row r="280" spans="1:2" x14ac:dyDescent="0.25">
      <c r="A280">
        <v>0.93691590368348399</v>
      </c>
      <c r="B280">
        <v>-0.18786651658730599</v>
      </c>
    </row>
    <row r="281" spans="1:2" x14ac:dyDescent="0.25">
      <c r="A281">
        <v>0.95143517267452504</v>
      </c>
      <c r="B281">
        <v>-0.42600908198416998</v>
      </c>
    </row>
    <row r="282" spans="1:2" x14ac:dyDescent="0.25">
      <c r="A282">
        <v>0.96643098780327097</v>
      </c>
      <c r="B282">
        <v>-8.8030239828220003E-2</v>
      </c>
    </row>
    <row r="283" spans="1:2" x14ac:dyDescent="0.25">
      <c r="A283">
        <v>0.98150204507390204</v>
      </c>
      <c r="B283">
        <v>0.474903826854017</v>
      </c>
    </row>
    <row r="284" spans="1:2" x14ac:dyDescent="0.25">
      <c r="A284">
        <v>0.99590122296997996</v>
      </c>
      <c r="B284">
        <v>0.60472603633752298</v>
      </c>
    </row>
    <row r="285" spans="1:2" x14ac:dyDescent="0.25">
      <c r="A285">
        <v>1.0095086574665599</v>
      </c>
      <c r="B285">
        <v>0.19415793329641301</v>
      </c>
    </row>
    <row r="286" spans="1:2" x14ac:dyDescent="0.25">
      <c r="A286">
        <v>1.0239451455800901</v>
      </c>
      <c r="B286">
        <v>-0.33977538939345298</v>
      </c>
    </row>
    <row r="287" spans="1:2" x14ac:dyDescent="0.25">
      <c r="A287">
        <v>1.03832132764707</v>
      </c>
      <c r="B287">
        <v>-0.33595794460301498</v>
      </c>
    </row>
    <row r="288" spans="1:2" x14ac:dyDescent="0.25">
      <c r="A288">
        <v>1.0510972409928501</v>
      </c>
      <c r="B288">
        <v>0.155640528607426</v>
      </c>
    </row>
    <row r="289" spans="1:2" x14ac:dyDescent="0.25">
      <c r="A289">
        <v>1.06406611326529</v>
      </c>
      <c r="B289">
        <v>0.59954691339676702</v>
      </c>
    </row>
    <row r="290" spans="1:2" x14ac:dyDescent="0.25">
      <c r="A290">
        <v>1.0770386191730299</v>
      </c>
      <c r="B290">
        <v>0.47411043488612098</v>
      </c>
    </row>
    <row r="291" spans="1:2" x14ac:dyDescent="0.25">
      <c r="A291">
        <v>1.0893599748646901</v>
      </c>
      <c r="B291">
        <v>-7.5466737017861399E-2</v>
      </c>
    </row>
    <row r="292" spans="1:2" x14ac:dyDescent="0.25">
      <c r="A292">
        <v>1.1008160256380799</v>
      </c>
      <c r="B292">
        <v>-0.42115295318841001</v>
      </c>
    </row>
    <row r="293" spans="1:2" x14ac:dyDescent="0.25">
      <c r="A293">
        <v>1.11288208217344</v>
      </c>
      <c r="B293">
        <v>-0.181312243903863</v>
      </c>
    </row>
    <row r="294" spans="1:2" x14ac:dyDescent="0.25">
      <c r="A294">
        <v>1.1246674123393301</v>
      </c>
      <c r="B294">
        <v>0.40688028435582402</v>
      </c>
    </row>
    <row r="295" spans="1:2" x14ac:dyDescent="0.25">
      <c r="A295">
        <v>1.1350676821895</v>
      </c>
      <c r="B295">
        <v>0.62860893469191803</v>
      </c>
    </row>
    <row r="296" spans="1:2" x14ac:dyDescent="0.25">
      <c r="A296">
        <v>1.1454192482397301</v>
      </c>
      <c r="B296">
        <v>0.27991536586848198</v>
      </c>
    </row>
    <row r="297" spans="1:2" x14ac:dyDescent="0.25">
      <c r="A297">
        <v>1.1556718271090001</v>
      </c>
      <c r="B297">
        <v>-0.27955100303200298</v>
      </c>
    </row>
    <row r="298" spans="1:2" x14ac:dyDescent="0.25">
      <c r="A298">
        <v>1.16529517674941</v>
      </c>
      <c r="B298">
        <v>-0.39424988283720602</v>
      </c>
    </row>
    <row r="299" spans="1:2" x14ac:dyDescent="0.25">
      <c r="A299">
        <v>1.1740570068476599</v>
      </c>
      <c r="B299">
        <v>2.65357209075869E-2</v>
      </c>
    </row>
    <row r="300" spans="1:2" x14ac:dyDescent="0.25">
      <c r="A300">
        <v>1.1831535853553501</v>
      </c>
      <c r="B300">
        <v>0.55482577520619103</v>
      </c>
    </row>
    <row r="301" spans="1:2" x14ac:dyDescent="0.25">
      <c r="A301">
        <v>1.19180924405677</v>
      </c>
      <c r="B301">
        <v>0.53188377238783002</v>
      </c>
    </row>
    <row r="302" spans="1:2" x14ac:dyDescent="0.25">
      <c r="A302">
        <v>1.1993225817619899</v>
      </c>
      <c r="B302">
        <v>3.2039740194045999E-2</v>
      </c>
    </row>
    <row r="303" spans="1:2" x14ac:dyDescent="0.25">
      <c r="A303">
        <v>1.20658946812944</v>
      </c>
      <c r="B303">
        <v>-0.39894812953967201</v>
      </c>
    </row>
    <row r="304" spans="1:2" x14ac:dyDescent="0.25">
      <c r="A304">
        <v>1.2136295238408701</v>
      </c>
      <c r="B304">
        <v>-0.26119309052839701</v>
      </c>
    </row>
    <row r="305" spans="1:2" x14ac:dyDescent="0.25">
      <c r="A305">
        <v>1.22006822974704</v>
      </c>
      <c r="B305">
        <v>0.29494934671614398</v>
      </c>
    </row>
    <row r="306" spans="1:2" x14ac:dyDescent="0.25">
      <c r="A306">
        <v>1.22571942474203</v>
      </c>
      <c r="B306">
        <v>0.62783399640112203</v>
      </c>
    </row>
    <row r="307" spans="1:2" x14ac:dyDescent="0.25">
      <c r="A307">
        <v>1.23139122626214</v>
      </c>
      <c r="B307">
        <v>0.37041503616842503</v>
      </c>
    </row>
    <row r="308" spans="1:2" x14ac:dyDescent="0.25">
      <c r="A308">
        <v>1.2365216781284201</v>
      </c>
      <c r="B308">
        <v>-0.21389455971813201</v>
      </c>
    </row>
    <row r="309" spans="1:2" x14ac:dyDescent="0.25">
      <c r="A309">
        <v>1.2407750013766501</v>
      </c>
      <c r="B309">
        <v>-0.421886513712388</v>
      </c>
    </row>
    <row r="310" spans="1:2" x14ac:dyDescent="0.25">
      <c r="A310">
        <v>1.24463263568545</v>
      </c>
      <c r="B310">
        <v>-6.4282458826878094E-2</v>
      </c>
    </row>
    <row r="311" spans="1:2" x14ac:dyDescent="0.25">
      <c r="A311">
        <v>1.2481207051118499</v>
      </c>
      <c r="B311">
        <v>0.49214559961392801</v>
      </c>
    </row>
    <row r="312" spans="1:2" x14ac:dyDescent="0.25">
      <c r="A312">
        <v>1.2510400972378299</v>
      </c>
      <c r="B312">
        <v>0.59286678378186997</v>
      </c>
    </row>
    <row r="313" spans="1:2" x14ac:dyDescent="0.25">
      <c r="A313">
        <v>1.2533125056661401</v>
      </c>
      <c r="B313">
        <v>0.162732503477025</v>
      </c>
    </row>
    <row r="314" spans="1:2" x14ac:dyDescent="0.25">
      <c r="A314">
        <v>1.25526639964333</v>
      </c>
      <c r="B314">
        <v>-0.35987209378826701</v>
      </c>
    </row>
    <row r="315" spans="1:2" x14ac:dyDescent="0.25">
      <c r="A315">
        <v>1.25664382659244</v>
      </c>
      <c r="B315">
        <v>-0.318157131867705</v>
      </c>
    </row>
    <row r="316" spans="1:2" x14ac:dyDescent="0.25">
      <c r="A316">
        <v>1.25741787539175</v>
      </c>
      <c r="B316">
        <v>0.19017175074116299</v>
      </c>
    </row>
    <row r="317" spans="1:2" x14ac:dyDescent="0.25">
      <c r="A317">
        <v>1.2577056384769401</v>
      </c>
      <c r="B317">
        <v>0.60762753250662604</v>
      </c>
    </row>
    <row r="318" spans="1:2" x14ac:dyDescent="0.25">
      <c r="A318">
        <v>1.25747148821586</v>
      </c>
      <c r="B318">
        <v>0.455874951736778</v>
      </c>
    </row>
    <row r="319" spans="1:2" x14ac:dyDescent="0.25">
      <c r="A319">
        <v>1.25669915841257</v>
      </c>
      <c r="B319">
        <v>-0.107856573314703</v>
      </c>
    </row>
    <row r="320" spans="1:2" x14ac:dyDescent="0.25">
      <c r="A320">
        <v>1.2554862388908701</v>
      </c>
      <c r="B320">
        <v>-0.42531190040558903</v>
      </c>
    </row>
    <row r="321" spans="1:2" x14ac:dyDescent="0.25">
      <c r="A321">
        <v>1.25359986275808</v>
      </c>
      <c r="B321">
        <v>-0.146081178853772</v>
      </c>
    </row>
    <row r="322" spans="1:2" x14ac:dyDescent="0.25">
      <c r="A322">
        <v>1.2511784511647499</v>
      </c>
      <c r="B322">
        <v>0.43332911418891501</v>
      </c>
    </row>
    <row r="323" spans="1:2" x14ac:dyDescent="0.25">
      <c r="A323">
        <v>1.2484134426369899</v>
      </c>
      <c r="B323">
        <v>0.622691876517807</v>
      </c>
    </row>
    <row r="324" spans="1:2" x14ac:dyDescent="0.25">
      <c r="A324">
        <v>1.2451471841250199</v>
      </c>
      <c r="B324">
        <v>0.25268867596275402</v>
      </c>
    </row>
    <row r="325" spans="1:2" x14ac:dyDescent="0.25">
      <c r="A325">
        <v>1.2411960220123399</v>
      </c>
      <c r="B325">
        <v>-0.299243601968668</v>
      </c>
    </row>
    <row r="326" spans="1:2" x14ac:dyDescent="0.25">
      <c r="A326">
        <v>1.23671790119781</v>
      </c>
      <c r="B326">
        <v>-0.37826476717937502</v>
      </c>
    </row>
    <row r="327" spans="1:2" x14ac:dyDescent="0.25">
      <c r="A327">
        <v>1.2320788033293399</v>
      </c>
      <c r="B327">
        <v>6.6157165290037206E-2</v>
      </c>
    </row>
    <row r="328" spans="1:2" x14ac:dyDescent="0.25">
      <c r="A328">
        <v>1.22639255982978</v>
      </c>
      <c r="B328">
        <v>0.57892720649553697</v>
      </c>
    </row>
    <row r="329" spans="1:2" x14ac:dyDescent="0.25">
      <c r="A329">
        <v>1.22031371446865</v>
      </c>
      <c r="B329">
        <v>0.50587198495257002</v>
      </c>
    </row>
    <row r="330" spans="1:2" x14ac:dyDescent="0.25">
      <c r="A330">
        <v>1.2140978133832101</v>
      </c>
      <c r="B330">
        <v>-1.7338502944712099E-2</v>
      </c>
    </row>
    <row r="331" spans="1:2" x14ac:dyDescent="0.25">
      <c r="A331">
        <v>1.2074760738256001</v>
      </c>
      <c r="B331">
        <v>-0.410211146956592</v>
      </c>
    </row>
    <row r="332" spans="1:2" x14ac:dyDescent="0.25">
      <c r="A332">
        <v>1.1999801699813899</v>
      </c>
      <c r="B332">
        <v>-0.23061047198361601</v>
      </c>
    </row>
    <row r="333" spans="1:2" x14ac:dyDescent="0.25">
      <c r="A333">
        <v>1.1919019142702501</v>
      </c>
      <c r="B333">
        <v>0.34861723679199802</v>
      </c>
    </row>
    <row r="334" spans="1:2" x14ac:dyDescent="0.25">
      <c r="A334">
        <v>1.1840511811230801</v>
      </c>
      <c r="B334">
        <v>0.63216790741460704</v>
      </c>
    </row>
    <row r="335" spans="1:2" x14ac:dyDescent="0.25">
      <c r="A335">
        <v>1.1749759828761099</v>
      </c>
      <c r="B335">
        <v>0.31865061122937</v>
      </c>
    </row>
    <row r="336" spans="1:2" x14ac:dyDescent="0.25">
      <c r="A336">
        <v>1.16556671971904</v>
      </c>
      <c r="B336">
        <v>-0.25204418752681401</v>
      </c>
    </row>
    <row r="337" spans="1:2" x14ac:dyDescent="0.25">
      <c r="A337">
        <v>1.15616016682599</v>
      </c>
      <c r="B337">
        <v>-0.40967405147569302</v>
      </c>
    </row>
    <row r="338" spans="1:2" x14ac:dyDescent="0.25">
      <c r="A338">
        <v>1.1465320660521701</v>
      </c>
      <c r="B338">
        <v>-1.8096540472440199E-2</v>
      </c>
    </row>
    <row r="339" spans="1:2" x14ac:dyDescent="0.25">
      <c r="A339">
        <v>1.13583539998264</v>
      </c>
      <c r="B339">
        <v>0.52501418135994005</v>
      </c>
    </row>
    <row r="340" spans="1:2" x14ac:dyDescent="0.25">
      <c r="A340">
        <v>1.1244401664292201</v>
      </c>
      <c r="B340">
        <v>0.55880496665538104</v>
      </c>
    </row>
    <row r="341" spans="1:2" x14ac:dyDescent="0.25">
      <c r="A341">
        <v>1.11374261770699</v>
      </c>
      <c r="B341">
        <v>8.5708437574034596E-2</v>
      </c>
    </row>
    <row r="342" spans="1:2" x14ac:dyDescent="0.25">
      <c r="A342">
        <v>1.10191592189094</v>
      </c>
      <c r="B342">
        <v>-0.386769798979885</v>
      </c>
    </row>
    <row r="343" spans="1:2" x14ac:dyDescent="0.25">
      <c r="A343">
        <v>1.0896470114887999</v>
      </c>
      <c r="B343">
        <v>-0.28424060643712601</v>
      </c>
    </row>
    <row r="344" spans="1:2" x14ac:dyDescent="0.25">
      <c r="A344">
        <v>1.07747962800923</v>
      </c>
      <c r="B344">
        <v>0.25345759809811902</v>
      </c>
    </row>
    <row r="345" spans="1:2" x14ac:dyDescent="0.25">
      <c r="A345">
        <v>1.06532194945049</v>
      </c>
      <c r="B345">
        <v>0.62115708427246696</v>
      </c>
    </row>
    <row r="346" spans="1:2" x14ac:dyDescent="0.25">
      <c r="A346">
        <v>1.0519276831834099</v>
      </c>
      <c r="B346">
        <v>0.41037507098015802</v>
      </c>
    </row>
    <row r="347" spans="1:2" x14ac:dyDescent="0.25">
      <c r="A347">
        <v>1.03775990371039</v>
      </c>
      <c r="B347">
        <v>-0.184334449304976</v>
      </c>
    </row>
    <row r="348" spans="1:2" x14ac:dyDescent="0.25">
      <c r="A348">
        <v>1.02472273955476</v>
      </c>
      <c r="B348">
        <v>-0.42633643068844301</v>
      </c>
    </row>
    <row r="349" spans="1:2" x14ac:dyDescent="0.25">
      <c r="A349">
        <v>1.0107285996886299</v>
      </c>
      <c r="B349">
        <v>-9.0223106100023806E-2</v>
      </c>
    </row>
    <row r="350" spans="1:2" x14ac:dyDescent="0.25">
      <c r="A350">
        <v>0.99619038668326199</v>
      </c>
      <c r="B350">
        <v>0.47333557764086398</v>
      </c>
    </row>
    <row r="351" spans="1:2" x14ac:dyDescent="0.25">
      <c r="A351">
        <v>0.98181452936442204</v>
      </c>
      <c r="B351">
        <v>0.60565417561538504</v>
      </c>
    </row>
    <row r="352" spans="1:2" x14ac:dyDescent="0.25">
      <c r="A352">
        <v>0.96772507492607196</v>
      </c>
      <c r="B352">
        <v>0.196782420705713</v>
      </c>
    </row>
    <row r="353" spans="1:2" x14ac:dyDescent="0.25">
      <c r="A353">
        <v>0.95225614873325104</v>
      </c>
      <c r="B353">
        <v>-0.33803593610930799</v>
      </c>
    </row>
    <row r="354" spans="1:2" x14ac:dyDescent="0.25">
      <c r="A354">
        <v>0.93623091018440496</v>
      </c>
      <c r="B354">
        <v>-0.33726147187337702</v>
      </c>
    </row>
    <row r="355" spans="1:2" x14ac:dyDescent="0.25">
      <c r="A355">
        <v>0.92148798327106096</v>
      </c>
      <c r="B355">
        <v>0.15306693986918499</v>
      </c>
    </row>
    <row r="356" spans="1:2" x14ac:dyDescent="0.25">
      <c r="A356">
        <v>0.90594891268253197</v>
      </c>
      <c r="B356">
        <v>0.59894860453999299</v>
      </c>
    </row>
    <row r="357" spans="1:2" x14ac:dyDescent="0.25">
      <c r="A357">
        <v>0.88983599451276196</v>
      </c>
      <c r="B357">
        <v>0.47529683188902899</v>
      </c>
    </row>
    <row r="358" spans="1:2" x14ac:dyDescent="0.25">
      <c r="A358">
        <v>0.87395644121433202</v>
      </c>
      <c r="B358">
        <v>-7.3338529176039502E-2</v>
      </c>
    </row>
    <row r="359" spans="1:2" x14ac:dyDescent="0.25">
      <c r="A359">
        <v>0.85860894002561705</v>
      </c>
      <c r="B359">
        <v>-0.42082233669132502</v>
      </c>
    </row>
    <row r="360" spans="1:2" x14ac:dyDescent="0.25">
      <c r="A360">
        <v>0.84181753322115904</v>
      </c>
      <c r="B360">
        <v>-0.18341119148111201</v>
      </c>
    </row>
    <row r="361" spans="1:2" x14ac:dyDescent="0.25">
      <c r="A361">
        <v>0.82468758162904399</v>
      </c>
      <c r="B361">
        <v>0.40531813107468601</v>
      </c>
    </row>
    <row r="362" spans="1:2" x14ac:dyDescent="0.25">
      <c r="A362">
        <v>0.80895163492303901</v>
      </c>
      <c r="B362">
        <v>0.62885766080344196</v>
      </c>
    </row>
    <row r="363" spans="1:2" x14ac:dyDescent="0.25">
      <c r="A363">
        <v>0.79259917943954195</v>
      </c>
      <c r="B363">
        <v>0.28131894391420298</v>
      </c>
    </row>
    <row r="364" spans="1:2" x14ac:dyDescent="0.25">
      <c r="A364">
        <v>0.77568630791888205</v>
      </c>
      <c r="B364">
        <v>-0.27853155830578202</v>
      </c>
    </row>
    <row r="365" spans="1:2" x14ac:dyDescent="0.25">
      <c r="A365">
        <v>0.75907344458232795</v>
      </c>
      <c r="B365">
        <v>-0.39494935868280201</v>
      </c>
    </row>
    <row r="366" spans="1:2" x14ac:dyDescent="0.25">
      <c r="A366">
        <v>0.74320565443086595</v>
      </c>
      <c r="B366">
        <v>2.46798014838116E-2</v>
      </c>
    </row>
    <row r="367" spans="1:2" x14ac:dyDescent="0.25">
      <c r="A367">
        <v>0.72590417905325599</v>
      </c>
      <c r="B367">
        <v>0.55363692331441805</v>
      </c>
    </row>
    <row r="368" spans="1:2" x14ac:dyDescent="0.25">
      <c r="A368">
        <v>0.70848641906853604</v>
      </c>
      <c r="B368">
        <v>0.53293009102493405</v>
      </c>
    </row>
    <row r="369" spans="1:2" x14ac:dyDescent="0.25">
      <c r="A369">
        <v>0.69251698463466405</v>
      </c>
      <c r="B369">
        <v>3.40717867591376E-2</v>
      </c>
    </row>
    <row r="370" spans="1:2" x14ac:dyDescent="0.25">
      <c r="A370">
        <v>0.67613072763066495</v>
      </c>
      <c r="B370">
        <v>-0.398470744004771</v>
      </c>
    </row>
    <row r="371" spans="1:2" x14ac:dyDescent="0.25">
      <c r="A371">
        <v>0.65923215564015503</v>
      </c>
      <c r="B371">
        <v>-0.26225490949348701</v>
      </c>
    </row>
    <row r="372" spans="1:2" x14ac:dyDescent="0.25">
      <c r="A372">
        <v>0.64268908741249997</v>
      </c>
      <c r="B372">
        <v>0.29306123190559202</v>
      </c>
    </row>
    <row r="373" spans="1:2" x14ac:dyDescent="0.25">
      <c r="A373">
        <v>0.62706491231681705</v>
      </c>
      <c r="B373">
        <v>0.62758390439016198</v>
      </c>
    </row>
    <row r="374" spans="1:2" x14ac:dyDescent="0.25">
      <c r="A374">
        <v>0.61008886682594599</v>
      </c>
      <c r="B374">
        <v>0.37244077296188</v>
      </c>
    </row>
    <row r="375" spans="1:2" x14ac:dyDescent="0.25">
      <c r="A375">
        <v>0.59321780037470295</v>
      </c>
      <c r="B375">
        <v>-0.21237294632468101</v>
      </c>
    </row>
    <row r="376" spans="1:2" x14ac:dyDescent="0.25">
      <c r="A376">
        <v>0.57778509849346404</v>
      </c>
      <c r="B376">
        <v>-0.42220666005693902</v>
      </c>
    </row>
    <row r="377" spans="1:2" x14ac:dyDescent="0.25">
      <c r="A377">
        <v>0.56214955746453099</v>
      </c>
      <c r="B377">
        <v>-6.58109645516404E-2</v>
      </c>
    </row>
    <row r="378" spans="1:2" x14ac:dyDescent="0.25">
      <c r="A378">
        <v>0.54607920712841596</v>
      </c>
      <c r="B378">
        <v>0.49103753294939101</v>
      </c>
    </row>
    <row r="379" spans="1:2" x14ac:dyDescent="0.25">
      <c r="A379">
        <v>0.53040442618841099</v>
      </c>
      <c r="B379">
        <v>0.59373008505695901</v>
      </c>
    </row>
    <row r="380" spans="1:2" x14ac:dyDescent="0.25">
      <c r="A380">
        <v>0.51577656401483396</v>
      </c>
      <c r="B380">
        <v>0.164907992720914</v>
      </c>
    </row>
    <row r="381" spans="1:2" x14ac:dyDescent="0.25">
      <c r="A381">
        <v>0.49994504896205599</v>
      </c>
      <c r="B381">
        <v>-0.358527553128555</v>
      </c>
    </row>
    <row r="382" spans="1:2" x14ac:dyDescent="0.25">
      <c r="A382">
        <v>0.48443044076788799</v>
      </c>
      <c r="B382">
        <v>-0.31952554385654097</v>
      </c>
    </row>
    <row r="383" spans="1:2" x14ac:dyDescent="0.25">
      <c r="A383">
        <v>0.47027855577288302</v>
      </c>
      <c r="B383">
        <v>0.18755555621280101</v>
      </c>
    </row>
    <row r="384" spans="1:2" x14ac:dyDescent="0.25">
      <c r="A384">
        <v>0.45614350500066297</v>
      </c>
      <c r="B384">
        <v>0.60702003675949001</v>
      </c>
    </row>
    <row r="385" spans="1:2" x14ac:dyDescent="0.25">
      <c r="A385">
        <v>0.44167563462734</v>
      </c>
      <c r="B385">
        <v>0.45741034285286297</v>
      </c>
    </row>
    <row r="386" spans="1:2" x14ac:dyDescent="0.25">
      <c r="A386">
        <v>0.42762514649613398</v>
      </c>
      <c r="B386">
        <v>-0.105150748128928</v>
      </c>
    </row>
    <row r="387" spans="1:2" x14ac:dyDescent="0.25">
      <c r="A387">
        <v>0.41469872854704298</v>
      </c>
      <c r="B387">
        <v>-0.42503243532034501</v>
      </c>
    </row>
    <row r="388" spans="1:2" x14ac:dyDescent="0.25">
      <c r="A388">
        <v>0.40077540937780898</v>
      </c>
      <c r="B388">
        <v>-0.149276336148433</v>
      </c>
    </row>
    <row r="389" spans="1:2" x14ac:dyDescent="0.25">
      <c r="A389">
        <v>0.38736239641251202</v>
      </c>
      <c r="B389">
        <v>0.43092541623221797</v>
      </c>
    </row>
    <row r="390" spans="1:2" x14ac:dyDescent="0.25">
      <c r="A390">
        <v>0.375173665711102</v>
      </c>
      <c r="B390">
        <v>0.6233762554401</v>
      </c>
    </row>
    <row r="391" spans="1:2" x14ac:dyDescent="0.25">
      <c r="A391">
        <v>0.363217075273912</v>
      </c>
      <c r="B391">
        <v>0.255446980582621</v>
      </c>
    </row>
    <row r="392" spans="1:2" x14ac:dyDescent="0.25">
      <c r="A392">
        <v>0.35104906421606902</v>
      </c>
      <c r="B392">
        <v>-0.29726230995167302</v>
      </c>
    </row>
    <row r="393" spans="1:2" x14ac:dyDescent="0.25">
      <c r="A393">
        <v>0.33930039265777501</v>
      </c>
      <c r="B393">
        <v>-0.38010801903045</v>
      </c>
    </row>
    <row r="394" spans="1:2" x14ac:dyDescent="0.25">
      <c r="A394">
        <v>0.328699197847373</v>
      </c>
      <c r="B394">
        <v>6.1817910833441597E-2</v>
      </c>
    </row>
    <row r="395" spans="1:2" x14ac:dyDescent="0.25">
      <c r="A395">
        <v>0.31735598887009597</v>
      </c>
      <c r="B395">
        <v>0.57641729089885296</v>
      </c>
    </row>
    <row r="396" spans="1:2" x14ac:dyDescent="0.25">
      <c r="A396">
        <v>0.30668868760413398</v>
      </c>
      <c r="B396">
        <v>0.50908765262295996</v>
      </c>
    </row>
    <row r="397" spans="1:2" x14ac:dyDescent="0.25">
      <c r="A397">
        <v>0.29705127338645598</v>
      </c>
      <c r="B397">
        <v>-1.13438792870226E-2</v>
      </c>
    </row>
    <row r="398" spans="1:2" x14ac:dyDescent="0.25">
      <c r="A398">
        <v>0.28784583451732798</v>
      </c>
      <c r="B398">
        <v>-0.408905049592442</v>
      </c>
    </row>
    <row r="399" spans="1:2" x14ac:dyDescent="0.25">
      <c r="A399">
        <v>0.27856506174843998</v>
      </c>
      <c r="B399">
        <v>-0.23483119309838199</v>
      </c>
    </row>
    <row r="400" spans="1:2" x14ac:dyDescent="0.25">
      <c r="A400">
        <v>0.26968543762761499</v>
      </c>
      <c r="B400">
        <v>0.34127777521664299</v>
      </c>
    </row>
    <row r="401" spans="1:2" x14ac:dyDescent="0.25">
      <c r="A401">
        <v>0.26192270484741298</v>
      </c>
      <c r="B401">
        <v>0.63193419173570697</v>
      </c>
    </row>
    <row r="402" spans="1:2" x14ac:dyDescent="0.25">
      <c r="A402">
        <v>0.25382492204317603</v>
      </c>
      <c r="B402">
        <v>0.32168563675346901</v>
      </c>
    </row>
    <row r="403" spans="1:2" x14ac:dyDescent="0.25">
      <c r="A403">
        <v>0.24640393227215901</v>
      </c>
      <c r="B403">
        <v>-0.25007206630513901</v>
      </c>
    </row>
    <row r="404" spans="1:2" x14ac:dyDescent="0.25">
      <c r="A404">
        <v>0.23980463553261799</v>
      </c>
      <c r="B404">
        <v>-0.41053975745453702</v>
      </c>
    </row>
    <row r="405" spans="1:2" x14ac:dyDescent="0.25">
      <c r="A405">
        <v>0.23376406821967299</v>
      </c>
      <c r="B405">
        <v>-2.09132172843433E-2</v>
      </c>
    </row>
    <row r="406" spans="1:2" x14ac:dyDescent="0.25">
      <c r="A406">
        <v>0.22782507347807701</v>
      </c>
      <c r="B406">
        <v>0.52305763614205503</v>
      </c>
    </row>
    <row r="407" spans="1:2" x14ac:dyDescent="0.25">
      <c r="A407">
        <v>0.22229484792259799</v>
      </c>
      <c r="B407">
        <v>0.56139697560687496</v>
      </c>
    </row>
    <row r="408" spans="1:2" x14ac:dyDescent="0.25">
      <c r="A408">
        <v>0.217747074177602</v>
      </c>
      <c r="B408">
        <v>9.1107587786649305E-2</v>
      </c>
    </row>
    <row r="409" spans="1:2" x14ac:dyDescent="0.25">
      <c r="A409">
        <v>0.21336874450028401</v>
      </c>
      <c r="B409">
        <v>-0.38565272662335798</v>
      </c>
    </row>
    <row r="410" spans="1:2" x14ac:dyDescent="0.25">
      <c r="A410">
        <v>0.20951847505047599</v>
      </c>
      <c r="B410">
        <v>-0.28598154313026902</v>
      </c>
    </row>
    <row r="411" spans="1:2" x14ac:dyDescent="0.25">
      <c r="A411">
        <v>0.20632417925357599</v>
      </c>
      <c r="B411">
        <v>0.25027197982965299</v>
      </c>
    </row>
    <row r="412" spans="1:2" x14ac:dyDescent="0.25">
      <c r="A412">
        <v>0.20369106552045699</v>
      </c>
      <c r="B412">
        <v>0.62055542445670298</v>
      </c>
    </row>
    <row r="413" spans="1:2" x14ac:dyDescent="0.25">
      <c r="A413">
        <v>0.20139739806505799</v>
      </c>
      <c r="B413">
        <v>0.413080913669296</v>
      </c>
    </row>
    <row r="414" spans="1:2" x14ac:dyDescent="0.25">
      <c r="A414">
        <v>0.19960539850074799</v>
      </c>
      <c r="B414">
        <v>-0.18224666949724699</v>
      </c>
    </row>
    <row r="415" spans="1:2" x14ac:dyDescent="0.25">
      <c r="A415">
        <v>0.19849871121479201</v>
      </c>
      <c r="B415">
        <v>-0.42652285037893201</v>
      </c>
    </row>
    <row r="416" spans="1:2" x14ac:dyDescent="0.25">
      <c r="A416">
        <v>0.19784795751386899</v>
      </c>
      <c r="B416">
        <v>-9.1763606915455695E-2</v>
      </c>
    </row>
    <row r="417" spans="1:2" x14ac:dyDescent="0.25">
      <c r="A417">
        <v>0.19772881426309899</v>
      </c>
      <c r="B417">
        <v>0.472225798616278</v>
      </c>
    </row>
    <row r="418" spans="1:2" x14ac:dyDescent="0.25">
      <c r="A418">
        <v>0.19813562764725001</v>
      </c>
      <c r="B418">
        <v>0.60629696096851005</v>
      </c>
    </row>
    <row r="419" spans="1:2" x14ac:dyDescent="0.25">
      <c r="A419">
        <v>0.19901540376155899</v>
      </c>
      <c r="B419">
        <v>0.198616724357012</v>
      </c>
    </row>
    <row r="420" spans="1:2" x14ac:dyDescent="0.25">
      <c r="A420">
        <v>0.20050161295705601</v>
      </c>
      <c r="B420">
        <v>-0.33681502263400498</v>
      </c>
    </row>
    <row r="421" spans="1:2" x14ac:dyDescent="0.25">
      <c r="A421">
        <v>0.20259354194904899</v>
      </c>
      <c r="B421">
        <v>-0.33815631511088201</v>
      </c>
    </row>
    <row r="422" spans="1:2" x14ac:dyDescent="0.25">
      <c r="A422">
        <v>0.20498879189862201</v>
      </c>
      <c r="B422">
        <v>0.15129636294062199</v>
      </c>
    </row>
    <row r="423" spans="1:2" x14ac:dyDescent="0.25">
      <c r="A423">
        <v>0.20798943117938601</v>
      </c>
      <c r="B423">
        <v>0.59853832436578303</v>
      </c>
    </row>
    <row r="424" spans="1:2" x14ac:dyDescent="0.25">
      <c r="A424">
        <v>0.21159224253394601</v>
      </c>
      <c r="B424">
        <v>0.47609951683636398</v>
      </c>
    </row>
    <row r="425" spans="1:2" x14ac:dyDescent="0.25">
      <c r="A425">
        <v>0.21561630225033199</v>
      </c>
      <c r="B425">
        <v>-7.1897168003697998E-2</v>
      </c>
    </row>
    <row r="426" spans="1:2" x14ac:dyDescent="0.25">
      <c r="A426">
        <v>0.219945887113945</v>
      </c>
      <c r="B426">
        <v>-0.42059464012554398</v>
      </c>
    </row>
    <row r="427" spans="1:2" x14ac:dyDescent="0.25">
      <c r="A427">
        <v>0.22515904770120199</v>
      </c>
      <c r="B427">
        <v>-0.18481832961236999</v>
      </c>
    </row>
    <row r="428" spans="1:2" x14ac:dyDescent="0.25">
      <c r="A428">
        <v>0.23098831731573199</v>
      </c>
      <c r="B428">
        <v>0.40427257331039601</v>
      </c>
    </row>
    <row r="429" spans="1:2" x14ac:dyDescent="0.25">
      <c r="A429">
        <v>0.23677894022391199</v>
      </c>
      <c r="B429">
        <v>0.62901871515174501</v>
      </c>
    </row>
    <row r="430" spans="1:2" x14ac:dyDescent="0.25">
      <c r="A430">
        <v>0.24324312358417599</v>
      </c>
      <c r="B430">
        <v>0.28224655508916202</v>
      </c>
    </row>
    <row r="431" spans="1:2" x14ac:dyDescent="0.25">
      <c r="A431">
        <v>0.250389818563515</v>
      </c>
      <c r="B431">
        <v>-0.27785783604514702</v>
      </c>
    </row>
    <row r="432" spans="1:2" x14ac:dyDescent="0.25">
      <c r="A432">
        <v>0.257861266507043</v>
      </c>
      <c r="B432">
        <v>-0.39540513209282402</v>
      </c>
    </row>
    <row r="433" spans="1:2" x14ac:dyDescent="0.25">
      <c r="A433">
        <v>0.26542231097786501</v>
      </c>
      <c r="B433">
        <v>2.3463388655875099E-2</v>
      </c>
    </row>
    <row r="434" spans="1:2" x14ac:dyDescent="0.25">
      <c r="A434">
        <v>0.27412642017574301</v>
      </c>
      <c r="B434">
        <v>0.55285515931960505</v>
      </c>
    </row>
    <row r="435" spans="1:2" x14ac:dyDescent="0.25">
      <c r="A435">
        <v>0.28338692285009098</v>
      </c>
      <c r="B435">
        <v>0.53360841651534996</v>
      </c>
    </row>
    <row r="436" spans="1:2" x14ac:dyDescent="0.25">
      <c r="A436">
        <v>0.29230272630889198</v>
      </c>
      <c r="B436">
        <v>3.5391021392291201E-2</v>
      </c>
    </row>
    <row r="437" spans="1:2" x14ac:dyDescent="0.25">
      <c r="A437">
        <v>0.301892185629201</v>
      </c>
      <c r="B437">
        <v>-0.39816064927971301</v>
      </c>
    </row>
    <row r="438" spans="1:2" x14ac:dyDescent="0.25">
      <c r="A438">
        <v>0.31223689781007502</v>
      </c>
      <c r="B438">
        <v>-0.26293589971984599</v>
      </c>
    </row>
    <row r="439" spans="1:2" x14ac:dyDescent="0.25">
      <c r="A439">
        <v>0.32281652643508102</v>
      </c>
      <c r="B439">
        <v>0.29184907639458701</v>
      </c>
    </row>
    <row r="440" spans="1:2" x14ac:dyDescent="0.25">
      <c r="A440">
        <v>0.333238640488074</v>
      </c>
      <c r="B440">
        <v>0.62742053894188898</v>
      </c>
    </row>
    <row r="441" spans="1:2" x14ac:dyDescent="0.25">
      <c r="A441">
        <v>0.34502912498683502</v>
      </c>
      <c r="B441">
        <v>0.37373051327186002</v>
      </c>
    </row>
    <row r="442" spans="1:2" x14ac:dyDescent="0.25">
      <c r="A442">
        <v>0.35725630134432801</v>
      </c>
      <c r="B442">
        <v>-0.21140469163980799</v>
      </c>
    </row>
    <row r="443" spans="1:2" x14ac:dyDescent="0.25">
      <c r="A443">
        <v>0.36887736675793698</v>
      </c>
      <c r="B443">
        <v>-0.42240444787804798</v>
      </c>
    </row>
    <row r="444" spans="1:2" x14ac:dyDescent="0.25">
      <c r="A444">
        <v>0.381108517987715</v>
      </c>
      <c r="B444">
        <v>-6.6771795568089903E-2</v>
      </c>
    </row>
    <row r="445" spans="1:2" x14ac:dyDescent="0.25">
      <c r="A445">
        <v>0.39415277684296302</v>
      </c>
      <c r="B445">
        <v>0.49034075178265302</v>
      </c>
    </row>
    <row r="446" spans="1:2" x14ac:dyDescent="0.25">
      <c r="A446">
        <v>0.407352632903974</v>
      </c>
      <c r="B446">
        <v>0.59426567272775399</v>
      </c>
    </row>
    <row r="447" spans="1:2" x14ac:dyDescent="0.25">
      <c r="A447">
        <v>0.42012909271437698</v>
      </c>
      <c r="B447">
        <v>0.166264974672515</v>
      </c>
    </row>
    <row r="448" spans="1:2" x14ac:dyDescent="0.25">
      <c r="A448">
        <v>0.434454883129192</v>
      </c>
      <c r="B448">
        <v>-0.357685048612706</v>
      </c>
    </row>
    <row r="449" spans="1:2" x14ac:dyDescent="0.25">
      <c r="A449">
        <v>0.44904320461210101</v>
      </c>
      <c r="B449">
        <v>-0.320367989559182</v>
      </c>
    </row>
    <row r="450" spans="1:2" x14ac:dyDescent="0.25">
      <c r="A450">
        <v>0.46282174607872001</v>
      </c>
      <c r="B450">
        <v>0.18594167476828999</v>
      </c>
    </row>
    <row r="451" spans="1:2" x14ac:dyDescent="0.25">
      <c r="A451">
        <v>0.47708427927855002</v>
      </c>
      <c r="B451">
        <v>0.60664456281615697</v>
      </c>
    </row>
    <row r="452" spans="1:2" x14ac:dyDescent="0.25">
      <c r="A452">
        <v>0.4922009506951</v>
      </c>
      <c r="B452">
        <v>0.45834508507091098</v>
      </c>
    </row>
    <row r="453" spans="1:2" x14ac:dyDescent="0.25">
      <c r="A453">
        <v>0.50741219933202897</v>
      </c>
      <c r="B453">
        <v>-0.103501897523453</v>
      </c>
    </row>
    <row r="454" spans="1:2" x14ac:dyDescent="0.25">
      <c r="A454">
        <v>0.521923616506349</v>
      </c>
      <c r="B454">
        <v>-0.42485537402283302</v>
      </c>
    </row>
    <row r="455" spans="1:2" x14ac:dyDescent="0.25">
      <c r="A455">
        <v>0.53811750591819596</v>
      </c>
      <c r="B455">
        <v>-0.15119884177364601</v>
      </c>
    </row>
    <row r="456" spans="1:2" x14ac:dyDescent="0.25">
      <c r="A456">
        <v>0.55434688291087697</v>
      </c>
      <c r="B456">
        <v>0.429478744255887</v>
      </c>
    </row>
    <row r="457" spans="1:2" x14ac:dyDescent="0.25">
      <c r="A457">
        <v>0.56963687057680201</v>
      </c>
      <c r="B457">
        <v>0.62377314784161797</v>
      </c>
    </row>
    <row r="458" spans="1:2" x14ac:dyDescent="0.25">
      <c r="A458">
        <v>0.58521952733024196</v>
      </c>
      <c r="B458">
        <v>0.25707898916133898</v>
      </c>
    </row>
    <row r="459" spans="1:2" x14ac:dyDescent="0.25">
      <c r="A459">
        <v>0.60168405643068001</v>
      </c>
      <c r="B459">
        <v>-0.29608797078143001</v>
      </c>
    </row>
    <row r="460" spans="1:2" x14ac:dyDescent="0.25">
      <c r="A460">
        <v>0.61821439570246295</v>
      </c>
      <c r="B460">
        <v>-0.38117281028570299</v>
      </c>
    </row>
    <row r="461" spans="1:2" x14ac:dyDescent="0.25">
      <c r="A461">
        <v>0.63375867746051795</v>
      </c>
      <c r="B461">
        <v>5.9287204769823E-2</v>
      </c>
    </row>
    <row r="462" spans="1:2" x14ac:dyDescent="0.25">
      <c r="A462">
        <v>0.65107807693914299</v>
      </c>
      <c r="B462">
        <v>0.57493778920504102</v>
      </c>
    </row>
    <row r="463" spans="1:2" x14ac:dyDescent="0.25">
      <c r="A463">
        <v>0.66814603312198895</v>
      </c>
      <c r="B463">
        <v>0.51091922934137901</v>
      </c>
    </row>
    <row r="464" spans="1:2" x14ac:dyDescent="0.25">
      <c r="A464">
        <v>0.68424278377961301</v>
      </c>
      <c r="B464">
        <v>-7.9169659538064208E-3</v>
      </c>
    </row>
    <row r="465" spans="1:2" x14ac:dyDescent="0.25">
      <c r="A465">
        <v>0.700362739519647</v>
      </c>
      <c r="B465">
        <v>-0.408147755690974</v>
      </c>
    </row>
    <row r="466" spans="1:2" x14ac:dyDescent="0.25">
      <c r="A466">
        <v>0.71739209744666599</v>
      </c>
      <c r="B466">
        <v>-0.23717791095129201</v>
      </c>
    </row>
    <row r="467" spans="1:2" x14ac:dyDescent="0.25">
      <c r="A467">
        <v>0.72770702747850502</v>
      </c>
      <c r="B467">
        <v>0.102275166593083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" sqref="G1"/>
    </sheetView>
  </sheetViews>
  <sheetFormatPr defaultRowHeight="15" x14ac:dyDescent="0.25"/>
  <sheetData>
    <row r="1" spans="1:8" x14ac:dyDescent="0.25">
      <c r="A1" s="10"/>
      <c r="B1" s="10" t="s">
        <v>56</v>
      </c>
      <c r="C1" s="10" t="s">
        <v>57</v>
      </c>
      <c r="D1" s="10" t="s">
        <v>40</v>
      </c>
      <c r="E1" s="10" t="s">
        <v>39</v>
      </c>
      <c r="F1" s="10" t="s">
        <v>45</v>
      </c>
      <c r="G1" s="10" t="s">
        <v>43</v>
      </c>
      <c r="H1" s="10" t="s">
        <v>58</v>
      </c>
    </row>
    <row r="2" spans="1:8" x14ac:dyDescent="0.25">
      <c r="A2" s="11">
        <v>10</v>
      </c>
      <c r="B2" s="11">
        <v>145</v>
      </c>
      <c r="C2" s="11">
        <v>120</v>
      </c>
      <c r="D2" s="11">
        <v>0.1</v>
      </c>
      <c r="E2" s="11">
        <v>3.5000000000000003E-2</v>
      </c>
      <c r="F2" s="11">
        <v>13.71</v>
      </c>
      <c r="G2" s="11">
        <v>0.53</v>
      </c>
      <c r="H2" s="1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Arena</vt:lpstr>
      <vt:lpstr>ArenaANDPath</vt:lpstr>
      <vt:lpstr>Converter</vt:lpstr>
      <vt:lpstr>NE555Timer</vt:lpstr>
      <vt:lpstr>Variable</vt:lpstr>
      <vt:lpstr>Iterations</vt:lpstr>
      <vt:lpstr>Equal</vt:lpstr>
      <vt:lpstr>Sheet3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2014-12-03T07:40:26Z</dcterms:modified>
</cp:coreProperties>
</file>