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out formula" sheetId="1" r:id="rId3"/>
    <sheet state="visible" name="Payout tables" sheetId="2" r:id="rId4"/>
    <sheet state="visible" name="formula 2500" sheetId="3" r:id="rId5"/>
    <sheet state="visible" name="tables 2500" sheetId="4" r:id="rId6"/>
  </sheets>
  <definedNames/>
  <calcPr/>
</workbook>
</file>

<file path=xl/sharedStrings.xml><?xml version="1.0" encoding="utf-8"?>
<sst xmlns="http://schemas.openxmlformats.org/spreadsheetml/2006/main" count="132" uniqueCount="51">
  <si>
    <t>TOC pot above…</t>
  </si>
  <si>
    <t>Payouts for a number of possible collected amounts</t>
  </si>
  <si>
    <t>Etc…</t>
  </si>
  <si>
    <t>…but below</t>
  </si>
  <si>
    <t>We add more columns when we see we're collecting more.</t>
  </si>
  <si>
    <t>fixed  amt</t>
  </si>
  <si>
    <t>% of excess</t>
  </si>
  <si>
    <t>high end</t>
  </si>
  <si>
    <t>fixed</t>
  </si>
  <si>
    <t>%</t>
  </si>
  <si>
    <t>Guaranteed for first</t>
  </si>
  <si>
    <t>current pace</t>
  </si>
  <si>
    <t>Total TOC collected</t>
  </si>
  <si>
    <t>Amount of fixed prizes</t>
  </si>
  <si>
    <t>Total number of "vegas" spots</t>
  </si>
  <si>
    <t>Amount to be spread out percentage wise</t>
  </si>
  <si>
    <t>Guaranteed for second</t>
  </si>
  <si>
    <t>Guaranteed for third</t>
  </si>
  <si>
    <t>Final table 1</t>
  </si>
  <si>
    <t>Season 1st overall</t>
  </si>
  <si>
    <t>Final table 2</t>
  </si>
  <si>
    <t>Final table 3</t>
  </si>
  <si>
    <t>Final table 4</t>
  </si>
  <si>
    <t>Final table 5</t>
  </si>
  <si>
    <t>Final table 6</t>
  </si>
  <si>
    <t>Final table 7</t>
  </si>
  <si>
    <t>Final table 8</t>
  </si>
  <si>
    <t>Final table 9</t>
  </si>
  <si>
    <t>sent to vegas</t>
  </si>
  <si>
    <t>Spots in red are fixed amounts not required to go to Vegas</t>
  </si>
  <si>
    <t>Spots in green are fixed amounts to be used in vegas</t>
  </si>
  <si>
    <t>Each place is awarded the fixed amount plus the % of excess (excess is total collected - all fixed amounts)</t>
  </si>
  <si>
    <t>Each place is awarded the fixed amount plus the % of excess (excess is total collected - all fixed amounts, excess will be $0-$3000 for each level)</t>
  </si>
  <si>
    <t>Season 2nd overall</t>
  </si>
  <si>
    <t>actual payout will be btween fixed amount and high end</t>
  </si>
  <si>
    <t>Example payouts are included on the next tab</t>
  </si>
  <si>
    <t>If your TOC payput is greater than...</t>
  </si>
  <si>
    <t>You must buy in to WSOP tournaments totalling at least...</t>
  </si>
  <si>
    <t>10000(preferrably the main event)</t>
  </si>
  <si>
    <t>Season 3rd overall</t>
  </si>
  <si>
    <t>Final table 1st</t>
  </si>
  <si>
    <t>Final table 2nd</t>
  </si>
  <si>
    <t>Final table 3rd</t>
  </si>
  <si>
    <t>Final table 4th</t>
  </si>
  <si>
    <t>Final table 5th</t>
  </si>
  <si>
    <t>Final table 6th</t>
  </si>
  <si>
    <t>Final table 7th</t>
  </si>
  <si>
    <t>Final table 8th</t>
  </si>
  <si>
    <t>Final table 9th</t>
  </si>
  <si>
    <t>Same values as above but indicated as a percentage of total collected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</si>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</sst>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2.0"/>
      <color rgb="FF000000"/>
      <name val="Calibri"/>
    </font>
    <font/>
    <font>
      <sz val="20.0"/>
      <color rgb="FF000000"/>
      <name val="Calibri"/>
    </font>
    <font>
      <color rgb="FF00B050"/>
    </font>
    <font>
      <sz val="12.0"/>
      <color rgb="FF00B050"/>
      <name val="Calibri"/>
    </font>
    <font>
      <sz val="12.0"/>
      <color rgb="FF70AD47"/>
      <name val="Calibri"/>
    </font>
    <font>
      <sz val="12.0"/>
      <color rgb="FFFF0000"/>
      <name val="Calibri"/>
    </font>
    <font>
      <sz val="12.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color rgb="FFFF0000"/>
    </font>
    <font>
      <sz val="16.0"/>
      <color rgb="FF000000"/>
      <name val="Calibri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0" numFmtId="9" xfId="0" applyAlignment="1" applyFont="1" applyNumberFormat="1">
      <alignment readingOrder="0"/>
    </xf>
    <xf borderId="0" fillId="2" fontId="1" numFmtId="0" xfId="0" applyFont="1"/>
    <xf borderId="0" fillId="0" fontId="0" numFmtId="0" xfId="0" applyFont="1"/>
    <xf borderId="0" fillId="0" fontId="0" numFmtId="9" xfId="0" applyFont="1" applyNumberFormat="1"/>
    <xf borderId="0" fillId="0" fontId="4" numFmtId="0" xfId="0" applyAlignment="1" applyFont="1">
      <alignment readingOrder="0"/>
    </xf>
    <xf borderId="0" fillId="0" fontId="0" numFmtId="164" xfId="0" applyFont="1" applyNumberFormat="1"/>
    <xf borderId="0" fillId="0" fontId="4" numFmtId="0" xfId="0" applyFont="1"/>
    <xf borderId="0" fillId="0" fontId="0" numFmtId="164" xfId="0" applyAlignment="1" applyFont="1" applyNumberFormat="1">
      <alignment readingOrder="0"/>
    </xf>
    <xf borderId="1" fillId="3" fontId="0" numFmtId="0" xfId="0" applyBorder="1" applyFill="1" applyFont="1"/>
    <xf borderId="0" fillId="0" fontId="5" numFmtId="0" xfId="0" applyFont="1"/>
    <xf borderId="1" fillId="3" fontId="0" numFmtId="9" xfId="0" applyBorder="1" applyFont="1" applyNumberFormat="1"/>
    <xf borderId="0" fillId="0" fontId="6" numFmtId="0" xfId="0" applyFont="1"/>
    <xf borderId="0" fillId="0" fontId="3" numFmtId="0" xfId="0" applyFont="1"/>
    <xf borderId="1" fillId="3" fontId="7" numFmtId="0" xfId="0" applyBorder="1" applyFont="1"/>
    <xf borderId="1" fillId="3" fontId="7" numFmtId="9" xfId="0" applyBorder="1" applyFont="1" applyNumberFormat="1"/>
    <xf borderId="0" fillId="0" fontId="0" numFmtId="4" xfId="0" applyFont="1" applyNumberFormat="1"/>
    <xf borderId="0" fillId="2" fontId="4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" numFmtId="10" xfId="0" applyAlignment="1" applyFont="1" applyNumberFormat="1">
      <alignment readingOrder="0"/>
    </xf>
    <xf borderId="0" fillId="2" fontId="3" numFmtId="0" xfId="0" applyFont="1"/>
    <xf borderId="0" fillId="0" fontId="10" numFmtId="0" xfId="0" applyFont="1"/>
    <xf borderId="0" fillId="2" fontId="6" numFmtId="0" xfId="0" applyFont="1"/>
    <xf borderId="0" fillId="0" fontId="11" numFmtId="0" xfId="0" applyFont="1"/>
    <xf borderId="0" fillId="0" fontId="1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2" width="13.44"/>
    <col customWidth="1" min="3" max="5" width="8.67"/>
    <col customWidth="1" min="6" max="6" width="5.0"/>
    <col customWidth="1" min="7" max="8" width="6.11"/>
    <col customWidth="1" min="9" max="9" width="4.11"/>
    <col customWidth="1" min="10" max="10" width="5.78"/>
    <col customWidth="1" min="11" max="12" width="6.11"/>
    <col customWidth="1" min="13" max="13" width="5.11"/>
    <col customWidth="1" min="14" max="14" width="6.33"/>
    <col customWidth="1" min="15" max="15" width="6.11"/>
    <col customWidth="1" min="16" max="16" width="7.56"/>
    <col customWidth="1" min="17" max="17" width="5.11"/>
    <col customWidth="1" min="18" max="18" width="6.0"/>
    <col customWidth="1" min="19" max="20" width="6.11"/>
    <col customWidth="1" min="21" max="21" width="5.11"/>
    <col customWidth="1" min="22" max="22" width="6.0"/>
    <col customWidth="1" min="23" max="24" width="6.78"/>
    <col customWidth="1" min="25" max="25" width="5.11"/>
    <col customWidth="1" min="26" max="26" width="6.33"/>
    <col customWidth="1" min="27" max="28" width="6.78"/>
    <col customWidth="1" min="29" max="29" width="5.11"/>
    <col customWidth="1" min="30" max="30" width="6.67"/>
    <col customWidth="1" min="31" max="32" width="7.33"/>
    <col customWidth="1" min="33" max="33" width="5.11"/>
    <col customWidth="1" min="34" max="34" width="6.11"/>
    <col customWidth="1" min="35" max="35" width="7.67"/>
    <col customWidth="1" min="36" max="36" width="5.11"/>
    <col customWidth="1" min="37" max="37" width="10.56"/>
  </cols>
  <sheetData>
    <row r="1" ht="15.75" customHeight="1"/>
    <row r="2" ht="15.75" customHeight="1">
      <c r="A2" t="s">
        <v>0</v>
      </c>
      <c r="C2" s="1">
        <v>16000.0</v>
      </c>
      <c r="G2" s="1">
        <v>20000.0</v>
      </c>
      <c r="K2" s="1">
        <v>24000.0</v>
      </c>
      <c r="AK2" t="s">
        <v>2</v>
      </c>
    </row>
    <row r="3" ht="15.75" customHeight="1">
      <c r="A3" t="s">
        <v>3</v>
      </c>
      <c r="C3" s="1">
        <v>20000.0</v>
      </c>
      <c r="G3" s="1">
        <v>24000.0</v>
      </c>
      <c r="K3" s="1">
        <v>28000.0</v>
      </c>
      <c r="AK3" t="s">
        <v>4</v>
      </c>
    </row>
    <row r="4" ht="15.75" customHeight="1"/>
    <row r="5" ht="15.75" customHeight="1"/>
    <row r="6" ht="15.75" customHeight="1"/>
    <row r="7" ht="15.75" customHeight="1">
      <c r="B7" t="s">
        <v>5</v>
      </c>
      <c r="C7" t="s">
        <v>6</v>
      </c>
      <c r="D7" t="s">
        <v>7</v>
      </c>
      <c r="F7" t="s">
        <v>8</v>
      </c>
      <c r="G7" t="s">
        <v>9</v>
      </c>
      <c r="H7" t="s">
        <v>7</v>
      </c>
      <c r="J7" t="s">
        <v>8</v>
      </c>
      <c r="K7" t="s">
        <v>9</v>
      </c>
      <c r="L7" t="s">
        <v>7</v>
      </c>
    </row>
    <row r="8" ht="15.75" customHeight="1">
      <c r="A8" t="s">
        <v>10</v>
      </c>
      <c r="B8" s="3">
        <v>4400.0</v>
      </c>
      <c r="C8" s="5">
        <v>0.2</v>
      </c>
      <c r="D8" s="7">
        <f>+B8+C8*(C$3-C$2)</f>
        <v>5200</v>
      </c>
      <c r="E8" s="8"/>
      <c r="F8" s="9">
        <v>5000.0</v>
      </c>
      <c r="G8" s="5">
        <v>0.15</v>
      </c>
      <c r="H8" s="7">
        <f t="shared" ref="H8:H9" si="1">+F8+G8*(G$3-G$2)</f>
        <v>5600</v>
      </c>
      <c r="J8" s="9">
        <v>5500.0</v>
      </c>
      <c r="K8" s="10">
        <v>0.15</v>
      </c>
      <c r="L8" s="7">
        <f t="shared" ref="L8:L9" si="2">+J8+K8*(K$3-K$2)</f>
        <v>6100</v>
      </c>
      <c r="N8" s="11"/>
      <c r="O8" s="10"/>
      <c r="P8" s="7"/>
      <c r="R8" s="11"/>
      <c r="S8" s="12"/>
      <c r="T8" s="7"/>
      <c r="V8" s="9"/>
      <c r="W8" s="12"/>
      <c r="X8" s="7"/>
      <c r="Z8" s="9"/>
      <c r="AA8" s="12"/>
      <c r="AB8" s="7"/>
      <c r="AD8" s="11"/>
      <c r="AE8" s="10"/>
      <c r="AF8" s="7"/>
      <c r="AH8" s="11"/>
      <c r="AI8" s="10"/>
      <c r="AJ8" s="7"/>
    </row>
    <row r="9" ht="15.75" customHeight="1">
      <c r="A9" t="s">
        <v>16</v>
      </c>
      <c r="C9" s="8">
        <v>0.0</v>
      </c>
      <c r="D9" s="8"/>
      <c r="E9" s="8"/>
      <c r="F9" s="9">
        <v>4500.0</v>
      </c>
      <c r="G9" s="5">
        <v>0.08</v>
      </c>
      <c r="H9" s="7">
        <f t="shared" si="1"/>
        <v>4820</v>
      </c>
      <c r="J9" s="9">
        <v>4800.0</v>
      </c>
      <c r="K9" s="12">
        <v>0.05</v>
      </c>
      <c r="L9" s="7">
        <f t="shared" si="2"/>
        <v>5000</v>
      </c>
      <c r="N9" s="11"/>
      <c r="O9" s="10"/>
      <c r="P9" s="7"/>
      <c r="R9" s="11"/>
      <c r="S9" s="12"/>
      <c r="T9" s="7"/>
      <c r="V9" s="9"/>
      <c r="W9" s="12"/>
      <c r="X9" s="7"/>
      <c r="Z9" s="9"/>
      <c r="AA9" s="12"/>
      <c r="AB9" s="7"/>
      <c r="AD9" s="11"/>
      <c r="AE9" s="10"/>
      <c r="AF9" s="7"/>
      <c r="AH9" s="11"/>
      <c r="AI9" s="10"/>
      <c r="AJ9" s="7"/>
    </row>
    <row r="10" ht="15.75" customHeight="1">
      <c r="A10" t="s">
        <v>17</v>
      </c>
      <c r="C10" s="8">
        <v>0.0</v>
      </c>
      <c r="D10" s="8"/>
      <c r="E10" s="8"/>
      <c r="F10" s="11"/>
      <c r="G10" s="8">
        <v>0.0</v>
      </c>
      <c r="H10" s="8"/>
      <c r="J10" s="11"/>
      <c r="K10" s="10">
        <v>0.0</v>
      </c>
      <c r="L10" s="10"/>
      <c r="N10" s="11"/>
      <c r="O10" s="10"/>
      <c r="P10" s="10"/>
      <c r="R10" s="11"/>
      <c r="S10" s="10"/>
      <c r="T10" s="10"/>
      <c r="V10" s="11"/>
      <c r="W10" s="10"/>
      <c r="X10" s="10"/>
      <c r="Z10" s="11"/>
      <c r="AA10" s="10"/>
      <c r="AB10" s="7"/>
      <c r="AD10" s="11"/>
      <c r="AE10" s="10"/>
      <c r="AF10" s="7"/>
      <c r="AH10" s="11"/>
      <c r="AI10" s="10"/>
      <c r="AJ10" s="7"/>
    </row>
    <row r="11" ht="15.75" customHeight="1">
      <c r="F11" s="11"/>
      <c r="J11" s="11"/>
      <c r="N11" s="11"/>
      <c r="R11" s="11"/>
      <c r="V11" s="11"/>
      <c r="Z11" s="11"/>
      <c r="AD11" s="11"/>
      <c r="AH11" s="11"/>
    </row>
    <row r="12" ht="15.75" customHeight="1">
      <c r="A12" t="s">
        <v>18</v>
      </c>
      <c r="B12" s="9">
        <v>4000.0</v>
      </c>
      <c r="C12" s="5">
        <v>0.2</v>
      </c>
      <c r="D12" s="7">
        <f t="shared" ref="D12:D15" si="3">+B12+C12*(C$3-C$2)</f>
        <v>4800</v>
      </c>
      <c r="E12" s="8"/>
      <c r="F12" s="9">
        <v>4000.0</v>
      </c>
      <c r="G12" s="5">
        <v>0.12</v>
      </c>
      <c r="H12" s="7">
        <f t="shared" ref="H12:H15" si="4">+F12+G12*(G$3-G$2)</f>
        <v>4480</v>
      </c>
      <c r="J12" s="9">
        <v>4000.0</v>
      </c>
      <c r="K12" s="5">
        <v>0.14</v>
      </c>
      <c r="L12" s="7">
        <f t="shared" ref="L12:L16" si="5">+J12+K12*(K$3-K$2)</f>
        <v>4560</v>
      </c>
      <c r="N12" s="11"/>
      <c r="O12" s="8"/>
      <c r="P12" s="7"/>
      <c r="R12" s="11"/>
      <c r="S12" s="5"/>
      <c r="T12" s="7"/>
      <c r="V12" s="9"/>
      <c r="W12" s="5"/>
      <c r="X12" s="7"/>
      <c r="Z12" s="9"/>
      <c r="AA12" s="5"/>
      <c r="AB12" s="7"/>
      <c r="AD12" s="11"/>
      <c r="AE12" s="10"/>
      <c r="AF12" s="7"/>
      <c r="AH12" s="11"/>
      <c r="AI12" s="10"/>
      <c r="AJ12" s="7"/>
    </row>
    <row r="13" ht="15.75" customHeight="1">
      <c r="A13" t="s">
        <v>20</v>
      </c>
      <c r="B13" s="9">
        <v>3850.0</v>
      </c>
      <c r="C13" s="5">
        <v>0.16</v>
      </c>
      <c r="D13" s="7">
        <f t="shared" si="3"/>
        <v>4490</v>
      </c>
      <c r="E13" s="8"/>
      <c r="F13" s="9">
        <v>3500.0</v>
      </c>
      <c r="G13" s="5">
        <v>0.09</v>
      </c>
      <c r="H13" s="7">
        <f t="shared" si="4"/>
        <v>3860</v>
      </c>
      <c r="J13" s="9">
        <v>3700.0</v>
      </c>
      <c r="K13" s="5">
        <v>0.1</v>
      </c>
      <c r="L13" s="7">
        <f t="shared" si="5"/>
        <v>4100</v>
      </c>
      <c r="N13" s="11"/>
      <c r="O13" s="8"/>
      <c r="P13" s="7"/>
      <c r="R13" s="11"/>
      <c r="S13" s="5"/>
      <c r="T13" s="7"/>
      <c r="V13" s="9"/>
      <c r="W13" s="5"/>
      <c r="X13" s="7"/>
      <c r="Z13" s="9"/>
      <c r="AA13" s="5"/>
      <c r="AB13" s="7"/>
      <c r="AD13" s="11"/>
      <c r="AE13" s="10"/>
      <c r="AF13" s="7"/>
      <c r="AH13" s="11"/>
      <c r="AI13" s="10"/>
      <c r="AJ13" s="7"/>
    </row>
    <row r="14" ht="15.75" customHeight="1">
      <c r="A14" t="s">
        <v>21</v>
      </c>
      <c r="B14" s="9">
        <v>3750.0</v>
      </c>
      <c r="C14" s="5">
        <v>0.14</v>
      </c>
      <c r="D14" s="7">
        <f t="shared" si="3"/>
        <v>4310</v>
      </c>
      <c r="E14" s="8"/>
      <c r="F14" s="9">
        <v>3000.0</v>
      </c>
      <c r="G14" s="5">
        <v>0.06</v>
      </c>
      <c r="H14" s="7">
        <f t="shared" si="4"/>
        <v>3240</v>
      </c>
      <c r="J14" s="9">
        <v>3000.0</v>
      </c>
      <c r="K14" s="8">
        <v>0.06</v>
      </c>
      <c r="L14" s="7">
        <f t="shared" si="5"/>
        <v>3240</v>
      </c>
      <c r="M14" s="14"/>
      <c r="N14" s="11"/>
      <c r="O14" s="8"/>
      <c r="P14" s="7"/>
      <c r="Q14" s="14"/>
      <c r="R14" s="11"/>
      <c r="S14" s="5"/>
      <c r="T14" s="7"/>
      <c r="U14" s="14"/>
      <c r="V14" s="9"/>
      <c r="W14" s="5"/>
      <c r="X14" s="7"/>
      <c r="Z14" s="9"/>
      <c r="AA14" s="5"/>
      <c r="AB14" s="7"/>
      <c r="AD14" s="11"/>
      <c r="AE14" s="10"/>
      <c r="AF14" s="7"/>
      <c r="AH14" s="11"/>
      <c r="AI14" s="10"/>
      <c r="AJ14" s="7"/>
    </row>
    <row r="15" ht="15.75" customHeight="1">
      <c r="A15" t="s">
        <v>22</v>
      </c>
      <c r="B15" s="16">
        <v>0.0</v>
      </c>
      <c r="C15" s="5">
        <v>0.3</v>
      </c>
      <c r="D15" s="7">
        <f t="shared" si="3"/>
        <v>1200</v>
      </c>
      <c r="F15" s="16">
        <v>0.0</v>
      </c>
      <c r="G15" s="5">
        <v>0.5</v>
      </c>
      <c r="H15" s="7">
        <f t="shared" si="4"/>
        <v>2000</v>
      </c>
      <c r="I15" s="16"/>
      <c r="J15" s="9">
        <v>3000.0</v>
      </c>
      <c r="K15" s="5">
        <v>0.0</v>
      </c>
      <c r="L15" s="7">
        <f t="shared" si="5"/>
        <v>3000</v>
      </c>
      <c r="M15" s="16"/>
      <c r="N15" s="11"/>
      <c r="O15" s="8"/>
      <c r="P15" s="7"/>
      <c r="Q15" s="14"/>
      <c r="R15" s="11"/>
      <c r="S15" s="5"/>
      <c r="T15" s="7"/>
      <c r="U15" s="14"/>
      <c r="V15" s="9"/>
      <c r="W15" s="5"/>
      <c r="X15" s="7"/>
      <c r="Y15" s="14"/>
      <c r="Z15" s="9"/>
      <c r="AA15" s="5"/>
      <c r="AB15" s="7"/>
      <c r="AD15" s="11"/>
      <c r="AE15" s="10"/>
      <c r="AF15" s="7"/>
      <c r="AH15" s="11"/>
      <c r="AI15" s="10"/>
      <c r="AJ15" s="7"/>
    </row>
    <row r="16" ht="15.75" customHeight="1">
      <c r="A16" t="s">
        <v>23</v>
      </c>
      <c r="J16" s="16">
        <v>0.0</v>
      </c>
      <c r="K16" s="5">
        <v>0.5</v>
      </c>
      <c r="L16" s="7">
        <f t="shared" si="5"/>
        <v>2000</v>
      </c>
      <c r="N16" s="16"/>
      <c r="O16" s="8"/>
      <c r="P16" s="7"/>
      <c r="Q16" s="16"/>
      <c r="R16" s="11"/>
      <c r="S16" s="5"/>
      <c r="T16" s="7"/>
      <c r="U16" s="14"/>
      <c r="V16" s="9"/>
      <c r="W16" s="5"/>
      <c r="X16" s="7"/>
      <c r="Y16" s="14"/>
      <c r="Z16" s="9"/>
      <c r="AA16" s="5"/>
      <c r="AB16" s="7"/>
      <c r="AC16" s="14"/>
      <c r="AD16" s="11"/>
      <c r="AE16" s="10"/>
      <c r="AF16" s="7"/>
      <c r="AG16" s="14"/>
      <c r="AH16" s="11"/>
      <c r="AI16" s="10"/>
      <c r="AJ16" s="7"/>
    </row>
    <row r="17" ht="15.75" customHeight="1">
      <c r="A17" t="s">
        <v>24</v>
      </c>
      <c r="R17" s="16"/>
      <c r="S17" s="8"/>
      <c r="T17" s="7"/>
      <c r="U17" s="16"/>
      <c r="V17" s="11"/>
      <c r="W17" s="8"/>
      <c r="X17" s="7"/>
      <c r="Y17" s="14"/>
      <c r="Z17" s="11"/>
      <c r="AA17" s="10"/>
      <c r="AB17" s="7"/>
      <c r="AC17" s="14"/>
      <c r="AD17" s="11"/>
      <c r="AE17" s="10"/>
      <c r="AF17" s="7"/>
      <c r="AG17" s="14"/>
      <c r="AH17" s="11"/>
      <c r="AI17" s="10"/>
      <c r="AJ17" s="7"/>
    </row>
    <row r="18" ht="15.75" customHeight="1">
      <c r="A18" t="s">
        <v>25</v>
      </c>
      <c r="V18" s="16"/>
      <c r="W18" s="8"/>
      <c r="X18" s="7"/>
      <c r="Y18" s="16"/>
      <c r="Z18" s="16"/>
      <c r="AA18" s="10"/>
      <c r="AB18" s="7"/>
      <c r="AC18" s="14"/>
      <c r="AD18" s="11"/>
      <c r="AE18" s="10"/>
      <c r="AF18" s="7"/>
      <c r="AG18" s="14"/>
      <c r="AH18" s="11"/>
      <c r="AI18" s="10"/>
      <c r="AJ18" s="7"/>
    </row>
    <row r="19" ht="15.75" customHeight="1">
      <c r="A19" t="s">
        <v>26</v>
      </c>
      <c r="Z19" s="16"/>
      <c r="AA19" s="10"/>
      <c r="AB19" s="10"/>
      <c r="AC19" s="16"/>
      <c r="AD19" s="16"/>
      <c r="AE19" s="10"/>
      <c r="AF19" s="7"/>
      <c r="AG19" s="16"/>
      <c r="AH19" s="11"/>
      <c r="AI19" s="10"/>
      <c r="AJ19" s="7"/>
    </row>
    <row r="20" ht="15.75" customHeight="1">
      <c r="A20" t="s">
        <v>27</v>
      </c>
      <c r="AH20" s="16"/>
      <c r="AI20" s="10"/>
      <c r="AJ20" s="7"/>
    </row>
    <row r="21" ht="15.75" customHeight="1"/>
    <row r="22" ht="15.75" customHeight="1">
      <c r="B22" s="7">
        <f t="shared" ref="B22:C22" si="6">SUM(B8:B20)</f>
        <v>16000</v>
      </c>
      <c r="C22" s="8">
        <f t="shared" si="6"/>
        <v>1</v>
      </c>
      <c r="D22" s="8"/>
      <c r="E22" s="8"/>
      <c r="F22" s="7">
        <f t="shared" ref="F22:G22" si="7">SUM(F8:F20)</f>
        <v>20000</v>
      </c>
      <c r="G22" s="8">
        <f t="shared" si="7"/>
        <v>1</v>
      </c>
      <c r="H22" s="8"/>
      <c r="J22" s="7">
        <f t="shared" ref="J22:K22" si="8">SUM(J8:J20)</f>
        <v>24000</v>
      </c>
      <c r="K22" s="8">
        <f t="shared" si="8"/>
        <v>1</v>
      </c>
      <c r="L22" s="8"/>
      <c r="N22" s="7"/>
      <c r="O22" s="8"/>
      <c r="P22" s="20"/>
      <c r="R22" s="7"/>
      <c r="S22" s="8"/>
      <c r="T22" s="8"/>
      <c r="V22" s="7"/>
      <c r="W22" s="10"/>
      <c r="X22" s="10"/>
      <c r="Z22" s="7"/>
      <c r="AA22" s="10"/>
      <c r="AB22" s="10"/>
      <c r="AD22" s="7"/>
      <c r="AE22" s="10"/>
      <c r="AF22" s="10"/>
      <c r="AH22" s="7"/>
      <c r="AI22" s="10"/>
    </row>
    <row r="23" ht="15.75" customHeight="1"/>
    <row r="24" ht="15.75" customHeight="1">
      <c r="A24" s="1" t="s">
        <v>28</v>
      </c>
      <c r="C24" s="1">
        <v>4.0</v>
      </c>
      <c r="G24" s="1">
        <v>5.0</v>
      </c>
      <c r="K24" s="1">
        <v>6.0</v>
      </c>
    </row>
    <row r="25" ht="15.75" customHeight="1"/>
    <row r="26" ht="15.75" customHeight="1"/>
    <row r="27" ht="15.75" customHeight="1">
      <c r="C27" s="16" t="s">
        <v>29</v>
      </c>
      <c r="D27" s="16"/>
      <c r="E27" s="16"/>
    </row>
    <row r="28" ht="15.75" customHeight="1">
      <c r="C28" s="11" t="s">
        <v>30</v>
      </c>
      <c r="D28" s="11"/>
      <c r="E28" s="11"/>
    </row>
    <row r="29" ht="15.75" customHeight="1">
      <c r="C29" s="22" t="s">
        <v>31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C30" s="24" t="s">
        <v>34</v>
      </c>
      <c r="D30" s="24"/>
      <c r="E30" s="24"/>
      <c r="F30" s="24"/>
      <c r="G30" s="24"/>
      <c r="H30" s="24"/>
      <c r="I30" s="24"/>
    </row>
    <row r="31" ht="15.75" customHeight="1">
      <c r="C31" t="s">
        <v>35</v>
      </c>
    </row>
    <row r="32" ht="15.75" customHeight="1"/>
    <row r="33" ht="15.75" customHeight="1">
      <c r="E33" s="1" t="s">
        <v>36</v>
      </c>
      <c r="M33" s="1">
        <v>2500.0</v>
      </c>
      <c r="N33" s="1">
        <v>4000.0</v>
      </c>
      <c r="O33" s="1">
        <v>6000.0</v>
      </c>
      <c r="P33" s="1">
        <v>10000.0</v>
      </c>
    </row>
    <row r="34" ht="15.75" customHeight="1">
      <c r="E34" s="1" t="s">
        <v>37</v>
      </c>
      <c r="M34" s="1">
        <v>1500.0</v>
      </c>
      <c r="N34" s="1">
        <v>2500.0</v>
      </c>
      <c r="O34" s="1">
        <v>5000.0</v>
      </c>
      <c r="P34" s="1" t="s">
        <v>38</v>
      </c>
    </row>
    <row r="35" ht="15.75" customHeight="1"/>
    <row r="36" ht="15.75" customHeight="1"/>
    <row r="37" ht="15.75" customHeight="1"/>
    <row r="38" ht="15.75" customHeight="1"/>
    <row r="39" ht="15.75" customHeight="1">
      <c r="O39" s="25"/>
      <c r="T39" s="25"/>
    </row>
    <row r="40" ht="15.75" customHeight="1">
      <c r="O40" s="25"/>
      <c r="T40" s="25"/>
    </row>
    <row r="41" ht="15.75" customHeight="1">
      <c r="O41" s="25"/>
      <c r="T41" s="25"/>
    </row>
    <row r="42" ht="15.75" customHeight="1">
      <c r="O42" s="25"/>
      <c r="T42" s="25"/>
    </row>
    <row r="43" ht="15.75" customHeight="1">
      <c r="O43" s="25"/>
      <c r="T43" s="25"/>
    </row>
    <row r="44" ht="15.75" customHeight="1">
      <c r="O44" s="25"/>
      <c r="T44" s="25"/>
    </row>
    <row r="45" ht="15.75" customHeight="1">
      <c r="T45" s="2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44"/>
    <col customWidth="1" min="2" max="2" width="5.11"/>
    <col customWidth="1" min="3" max="3" width="4.33"/>
    <col customWidth="1" min="4" max="9" width="5.11"/>
    <col customWidth="1" min="10" max="10" width="4.44"/>
    <col customWidth="1" min="11" max="11" width="8.11"/>
    <col customWidth="1" min="12" max="16" width="6.0"/>
    <col customWidth="1" min="17" max="17" width="5.11"/>
    <col customWidth="1" min="18" max="18" width="4.44"/>
    <col customWidth="1" min="19" max="19" width="8.11"/>
    <col customWidth="1" min="20" max="23" width="6.11"/>
  </cols>
  <sheetData>
    <row r="1" ht="15.75" customHeight="1">
      <c r="A1" s="2" t="s">
        <v>1</v>
      </c>
    </row>
    <row r="2" ht="15.75" customHeight="1">
      <c r="M2" s="4" t="s">
        <v>11</v>
      </c>
    </row>
    <row r="3" ht="15.75" customHeight="1">
      <c r="M3" s="6"/>
    </row>
    <row r="4" ht="15.75" customHeight="1">
      <c r="A4" t="s">
        <v>12</v>
      </c>
      <c r="D4" s="1">
        <v>16000.0</v>
      </c>
      <c r="E4" s="1">
        <v>17000.0</v>
      </c>
      <c r="F4" s="1">
        <v>18000.0</v>
      </c>
      <c r="G4" s="1">
        <v>19000.0</v>
      </c>
      <c r="H4" s="1">
        <v>20000.0</v>
      </c>
      <c r="K4" s="1">
        <v>20001.0</v>
      </c>
      <c r="L4" s="1">
        <v>21000.0</v>
      </c>
      <c r="M4" s="4">
        <v>21600.0</v>
      </c>
      <c r="N4" s="1">
        <v>22000.0</v>
      </c>
      <c r="O4" s="1">
        <v>23000.0</v>
      </c>
      <c r="P4" s="1">
        <v>24000.0</v>
      </c>
      <c r="S4" s="1">
        <v>24001.0</v>
      </c>
      <c r="T4" s="1">
        <v>25000.0</v>
      </c>
      <c r="U4" s="1">
        <v>26000.0</v>
      </c>
      <c r="V4" s="1">
        <v>27000.0</v>
      </c>
      <c r="W4" s="1">
        <v>28000.0</v>
      </c>
    </row>
    <row r="5" ht="15.75" customHeight="1">
      <c r="A5" t="s">
        <v>13</v>
      </c>
      <c r="D5">
        <f t="shared" ref="D5:H5" si="1">SUM($B9:$B21)</f>
        <v>16000</v>
      </c>
      <c r="E5">
        <f t="shared" si="1"/>
        <v>16000</v>
      </c>
      <c r="F5">
        <f t="shared" si="1"/>
        <v>16000</v>
      </c>
      <c r="G5">
        <f t="shared" si="1"/>
        <v>16000</v>
      </c>
      <c r="H5">
        <f t="shared" si="1"/>
        <v>16000</v>
      </c>
      <c r="K5">
        <f t="shared" ref="K5:P5" si="2">SUM($I9:$I21)</f>
        <v>20000</v>
      </c>
      <c r="L5">
        <f t="shared" si="2"/>
        <v>20000</v>
      </c>
      <c r="M5" s="6">
        <f t="shared" si="2"/>
        <v>20000</v>
      </c>
      <c r="N5">
        <f t="shared" si="2"/>
        <v>20000</v>
      </c>
      <c r="O5">
        <f t="shared" si="2"/>
        <v>20000</v>
      </c>
      <c r="P5">
        <f t="shared" si="2"/>
        <v>20000</v>
      </c>
      <c r="S5">
        <f t="shared" ref="S5:W5" si="3">SUM($Q9:$Q21)</f>
        <v>24000</v>
      </c>
      <c r="T5">
        <f t="shared" si="3"/>
        <v>24000</v>
      </c>
      <c r="U5">
        <f t="shared" si="3"/>
        <v>24000</v>
      </c>
      <c r="V5">
        <f t="shared" si="3"/>
        <v>24000</v>
      </c>
      <c r="W5">
        <f t="shared" si="3"/>
        <v>24000</v>
      </c>
    </row>
    <row r="6" ht="16.5" customHeight="1">
      <c r="A6" t="s">
        <v>14</v>
      </c>
      <c r="D6" s="1">
        <v>4.0</v>
      </c>
      <c r="E6" s="1">
        <v>4.0</v>
      </c>
      <c r="F6" s="1">
        <v>4.0</v>
      </c>
      <c r="G6" s="1">
        <v>4.0</v>
      </c>
      <c r="H6" s="1">
        <v>4.0</v>
      </c>
      <c r="K6" s="1">
        <v>5.0</v>
      </c>
      <c r="L6" s="1">
        <v>5.0</v>
      </c>
      <c r="M6" s="4">
        <v>5.0</v>
      </c>
      <c r="O6" s="1">
        <v>6.0</v>
      </c>
      <c r="P6" s="1">
        <v>6.0</v>
      </c>
      <c r="S6" s="1">
        <v>6.0</v>
      </c>
      <c r="T6" s="1">
        <v>6.0</v>
      </c>
      <c r="U6" s="1">
        <v>6.0</v>
      </c>
      <c r="V6" s="1">
        <v>7.0</v>
      </c>
      <c r="W6" s="1">
        <v>7.0</v>
      </c>
    </row>
    <row r="7" ht="15.75" customHeight="1">
      <c r="A7" t="s">
        <v>15</v>
      </c>
      <c r="D7">
        <f t="shared" ref="D7:H7" si="4">+D4-D5</f>
        <v>0</v>
      </c>
      <c r="E7">
        <f t="shared" si="4"/>
        <v>1000</v>
      </c>
      <c r="F7">
        <f t="shared" si="4"/>
        <v>2000</v>
      </c>
      <c r="G7">
        <f t="shared" si="4"/>
        <v>3000</v>
      </c>
      <c r="H7">
        <f t="shared" si="4"/>
        <v>4000</v>
      </c>
      <c r="K7">
        <f t="shared" ref="K7:P7" si="5">+K4-K5</f>
        <v>1</v>
      </c>
      <c r="L7">
        <f t="shared" si="5"/>
        <v>1000</v>
      </c>
      <c r="M7" s="6">
        <f t="shared" si="5"/>
        <v>1600</v>
      </c>
      <c r="N7">
        <f t="shared" si="5"/>
        <v>2000</v>
      </c>
      <c r="O7">
        <f t="shared" si="5"/>
        <v>3000</v>
      </c>
      <c r="P7">
        <f t="shared" si="5"/>
        <v>4000</v>
      </c>
      <c r="S7">
        <f t="shared" ref="S7:W7" si="6">+S4-S5</f>
        <v>1</v>
      </c>
      <c r="T7">
        <f t="shared" si="6"/>
        <v>1000</v>
      </c>
      <c r="U7">
        <f t="shared" si="6"/>
        <v>2000</v>
      </c>
      <c r="V7">
        <f t="shared" si="6"/>
        <v>3000</v>
      </c>
      <c r="W7">
        <f t="shared" si="6"/>
        <v>4000</v>
      </c>
    </row>
    <row r="8" ht="15.75" customHeight="1">
      <c r="M8" s="6"/>
    </row>
    <row r="9" ht="15.75" customHeight="1">
      <c r="A9" t="s">
        <v>19</v>
      </c>
      <c r="B9" s="13">
        <f>+'Payout formula'!B8</f>
        <v>4400</v>
      </c>
      <c r="C9" s="15">
        <f>+'Payout formula'!C8</f>
        <v>0.2</v>
      </c>
      <c r="D9" s="17">
        <f t="shared" ref="D9:H9" si="7">+D$7*$C9+$B9</f>
        <v>4400</v>
      </c>
      <c r="E9" s="17">
        <f t="shared" si="7"/>
        <v>4600</v>
      </c>
      <c r="F9" s="17">
        <f t="shared" si="7"/>
        <v>4800</v>
      </c>
      <c r="G9" s="17">
        <f t="shared" si="7"/>
        <v>5000</v>
      </c>
      <c r="H9" s="17">
        <f t="shared" si="7"/>
        <v>5200</v>
      </c>
      <c r="I9" s="18">
        <f>+'Payout formula'!F8</f>
        <v>5000</v>
      </c>
      <c r="J9" s="19">
        <f>+'Payout formula'!G8</f>
        <v>0.15</v>
      </c>
      <c r="K9" s="11">
        <f t="shared" ref="K9:P9" si="8">+K$7*$J9+$I9</f>
        <v>5000.15</v>
      </c>
      <c r="L9" s="11">
        <f t="shared" si="8"/>
        <v>5150</v>
      </c>
      <c r="M9" s="21">
        <f t="shared" si="8"/>
        <v>5240</v>
      </c>
      <c r="N9" s="11">
        <f t="shared" si="8"/>
        <v>5300</v>
      </c>
      <c r="O9" s="11">
        <f t="shared" si="8"/>
        <v>5450</v>
      </c>
      <c r="P9" s="11">
        <f t="shared" si="8"/>
        <v>5600</v>
      </c>
      <c r="Q9" s="13">
        <f>+'Payout formula'!J8</f>
        <v>5500</v>
      </c>
      <c r="R9" s="15">
        <f>+'Payout formula'!K8</f>
        <v>0.15</v>
      </c>
      <c r="S9" s="11">
        <f t="shared" ref="S9:W9" si="9">+S$7*$R9+$Q9</f>
        <v>5500.15</v>
      </c>
      <c r="T9" s="11">
        <f t="shared" si="9"/>
        <v>5650</v>
      </c>
      <c r="U9" s="11">
        <f t="shared" si="9"/>
        <v>5800</v>
      </c>
      <c r="V9" s="11">
        <f t="shared" si="9"/>
        <v>5950</v>
      </c>
      <c r="W9" s="11">
        <f t="shared" si="9"/>
        <v>6100</v>
      </c>
    </row>
    <row r="10" ht="15.75" customHeight="1">
      <c r="A10" t="s">
        <v>33</v>
      </c>
      <c r="B10" s="13" t="str">
        <f>+'Payout formula'!B9</f>
        <v/>
      </c>
      <c r="C10" s="15">
        <f>+'Payout formula'!C9</f>
        <v>0</v>
      </c>
      <c r="D10">
        <f t="shared" ref="D10:H10" si="10">+D$7*$C10</f>
        <v>0</v>
      </c>
      <c r="E10">
        <f t="shared" si="10"/>
        <v>0</v>
      </c>
      <c r="F10">
        <f t="shared" si="10"/>
        <v>0</v>
      </c>
      <c r="G10">
        <f t="shared" si="10"/>
        <v>0</v>
      </c>
      <c r="H10">
        <f t="shared" si="10"/>
        <v>0</v>
      </c>
      <c r="I10" s="18">
        <f>+'Payout formula'!F9</f>
        <v>4500</v>
      </c>
      <c r="J10" s="19">
        <f>+'Payout formula'!G9</f>
        <v>0.08</v>
      </c>
      <c r="K10" s="17">
        <f t="shared" ref="K10:P10" si="11">+K$7*$J10+$I10</f>
        <v>4500.08</v>
      </c>
      <c r="L10" s="17">
        <f t="shared" si="11"/>
        <v>4580</v>
      </c>
      <c r="M10" s="26">
        <f t="shared" si="11"/>
        <v>4628</v>
      </c>
      <c r="N10" s="17">
        <f t="shared" si="11"/>
        <v>4660</v>
      </c>
      <c r="O10" s="17">
        <f t="shared" si="11"/>
        <v>4740</v>
      </c>
      <c r="P10" s="17">
        <f t="shared" si="11"/>
        <v>4820</v>
      </c>
      <c r="Q10" s="13">
        <f>+'Payout formula'!J9</f>
        <v>4800</v>
      </c>
      <c r="R10" s="15">
        <f>+'Payout formula'!K9</f>
        <v>0.05</v>
      </c>
      <c r="S10" s="11">
        <f t="shared" ref="S10:W10" si="12">+S$7*$R10+$Q10</f>
        <v>4800.05</v>
      </c>
      <c r="T10" s="11">
        <f t="shared" si="12"/>
        <v>4850</v>
      </c>
      <c r="U10" s="11">
        <f t="shared" si="12"/>
        <v>4900</v>
      </c>
      <c r="V10" s="11">
        <f t="shared" si="12"/>
        <v>4950</v>
      </c>
      <c r="W10" s="11">
        <f t="shared" si="12"/>
        <v>5000</v>
      </c>
    </row>
    <row r="11" ht="15.75" customHeight="1">
      <c r="A11" t="s">
        <v>39</v>
      </c>
      <c r="B11" s="13" t="str">
        <f>+'Payout formula'!B10</f>
        <v/>
      </c>
      <c r="C11" s="15">
        <f>+'Payout formula'!C10</f>
        <v>0</v>
      </c>
      <c r="D11">
        <f t="shared" ref="D11:H11" si="13">+D$7*$C11</f>
        <v>0</v>
      </c>
      <c r="E11">
        <f t="shared" si="13"/>
        <v>0</v>
      </c>
      <c r="F11">
        <f t="shared" si="13"/>
        <v>0</v>
      </c>
      <c r="G11">
        <f t="shared" si="13"/>
        <v>0</v>
      </c>
      <c r="H11">
        <f t="shared" si="13"/>
        <v>0</v>
      </c>
      <c r="I11" s="18" t="str">
        <f>+'Payout formula'!F10</f>
        <v/>
      </c>
      <c r="J11" s="19">
        <f>+'Payout formula'!G10</f>
        <v>0</v>
      </c>
      <c r="K11">
        <f t="shared" ref="K11:P11" si="14">+K$7*$J11+$I11</f>
        <v>0</v>
      </c>
      <c r="L11">
        <f t="shared" si="14"/>
        <v>0</v>
      </c>
      <c r="M11" s="6">
        <f t="shared" si="14"/>
        <v>0</v>
      </c>
      <c r="N11">
        <f t="shared" si="14"/>
        <v>0</v>
      </c>
      <c r="O11">
        <f t="shared" si="14"/>
        <v>0</v>
      </c>
      <c r="P11">
        <f t="shared" si="14"/>
        <v>0</v>
      </c>
      <c r="Q11" s="13" t="str">
        <f>+'Payout formula'!J10</f>
        <v/>
      </c>
      <c r="R11" s="15">
        <f>+'Payout formula'!K10</f>
        <v>0</v>
      </c>
      <c r="S11">
        <f t="shared" ref="S11:W11" si="15">+S$7*$R11+$Q11</f>
        <v>0</v>
      </c>
      <c r="T11">
        <f t="shared" si="15"/>
        <v>0</v>
      </c>
      <c r="U11">
        <f t="shared" si="15"/>
        <v>0</v>
      </c>
      <c r="V11">
        <f t="shared" si="15"/>
        <v>0</v>
      </c>
      <c r="W11">
        <f t="shared" si="15"/>
        <v>0</v>
      </c>
    </row>
    <row r="12" ht="15.75" customHeight="1">
      <c r="B12" s="13"/>
      <c r="C12" s="15"/>
      <c r="I12" s="18"/>
      <c r="J12" s="19"/>
      <c r="M12" s="6"/>
      <c r="Q12" s="13"/>
      <c r="R12" s="15"/>
    </row>
    <row r="13" ht="15.75" customHeight="1">
      <c r="A13" t="s">
        <v>40</v>
      </c>
      <c r="B13" s="13">
        <f>+'Payout formula'!B12</f>
        <v>4000</v>
      </c>
      <c r="C13" s="15">
        <f>+'Payout formula'!C12</f>
        <v>0.2</v>
      </c>
      <c r="D13" s="11">
        <f t="shared" ref="D13:H13" si="16">+D$7*$C13+$B13</f>
        <v>4000</v>
      </c>
      <c r="E13" s="11">
        <f t="shared" si="16"/>
        <v>4200</v>
      </c>
      <c r="F13" s="11">
        <f t="shared" si="16"/>
        <v>4400</v>
      </c>
      <c r="G13" s="11">
        <f t="shared" si="16"/>
        <v>4600</v>
      </c>
      <c r="H13" s="11">
        <f t="shared" si="16"/>
        <v>4800</v>
      </c>
      <c r="I13" s="18">
        <f>+'Payout formula'!F12</f>
        <v>4000</v>
      </c>
      <c r="J13" s="19">
        <f>+'Payout formula'!G12</f>
        <v>0.12</v>
      </c>
      <c r="K13" s="11">
        <f t="shared" ref="K13:P13" si="17">+K$7*$J13+$I13</f>
        <v>4000.12</v>
      </c>
      <c r="L13" s="11">
        <f t="shared" si="17"/>
        <v>4120</v>
      </c>
      <c r="M13" s="21">
        <f t="shared" si="17"/>
        <v>4192</v>
      </c>
      <c r="N13" s="11">
        <f t="shared" si="17"/>
        <v>4240</v>
      </c>
      <c r="O13" s="11">
        <f t="shared" si="17"/>
        <v>4360</v>
      </c>
      <c r="P13" s="11">
        <f t="shared" si="17"/>
        <v>4480</v>
      </c>
      <c r="Q13" s="13">
        <f>+'Payout formula'!J12</f>
        <v>4000</v>
      </c>
      <c r="R13" s="15">
        <f>+'Payout formula'!K12</f>
        <v>0.14</v>
      </c>
      <c r="S13" s="11">
        <f t="shared" ref="S13:W13" si="18">+S$7*$R13+$Q13</f>
        <v>4000.14</v>
      </c>
      <c r="T13" s="11">
        <f t="shared" si="18"/>
        <v>4140</v>
      </c>
      <c r="U13" s="11">
        <f t="shared" si="18"/>
        <v>4280</v>
      </c>
      <c r="V13" s="11">
        <f t="shared" si="18"/>
        <v>4420</v>
      </c>
      <c r="W13" s="11">
        <f t="shared" si="18"/>
        <v>4560</v>
      </c>
    </row>
    <row r="14" ht="15.75" customHeight="1">
      <c r="A14" t="s">
        <v>41</v>
      </c>
      <c r="B14" s="13">
        <f>+'Payout formula'!B13</f>
        <v>3850</v>
      </c>
      <c r="C14" s="15">
        <f>+'Payout formula'!C13</f>
        <v>0.16</v>
      </c>
      <c r="D14" s="11">
        <f t="shared" ref="D14:H14" si="19">+D$7*$C14+$B14</f>
        <v>3850</v>
      </c>
      <c r="E14" s="11">
        <f t="shared" si="19"/>
        <v>4010</v>
      </c>
      <c r="F14" s="11">
        <f t="shared" si="19"/>
        <v>4170</v>
      </c>
      <c r="G14" s="11">
        <f t="shared" si="19"/>
        <v>4330</v>
      </c>
      <c r="H14" s="11">
        <f t="shared" si="19"/>
        <v>4490</v>
      </c>
      <c r="I14" s="18">
        <f>+'Payout formula'!F13</f>
        <v>3500</v>
      </c>
      <c r="J14" s="19">
        <f>+'Payout formula'!G13</f>
        <v>0.09</v>
      </c>
      <c r="K14" s="11">
        <f t="shared" ref="K14:P14" si="20">+K$7*$J14+$I14</f>
        <v>3500.09</v>
      </c>
      <c r="L14" s="11">
        <f t="shared" si="20"/>
        <v>3590</v>
      </c>
      <c r="M14" s="21">
        <f t="shared" si="20"/>
        <v>3644</v>
      </c>
      <c r="N14" s="11">
        <f t="shared" si="20"/>
        <v>3680</v>
      </c>
      <c r="O14" s="11">
        <f t="shared" si="20"/>
        <v>3770</v>
      </c>
      <c r="P14" s="11">
        <f t="shared" si="20"/>
        <v>3860</v>
      </c>
      <c r="Q14" s="13">
        <f>+'Payout formula'!J13</f>
        <v>3700</v>
      </c>
      <c r="R14" s="15">
        <f>+'Payout formula'!K13</f>
        <v>0.1</v>
      </c>
      <c r="S14" s="11">
        <f t="shared" ref="S14:W14" si="21">+S$7*$R14+$Q14</f>
        <v>3700.1</v>
      </c>
      <c r="T14" s="11">
        <f t="shared" si="21"/>
        <v>3800</v>
      </c>
      <c r="U14" s="11">
        <f t="shared" si="21"/>
        <v>3900</v>
      </c>
      <c r="V14" s="11">
        <f t="shared" si="21"/>
        <v>4000</v>
      </c>
      <c r="W14" s="11">
        <f t="shared" si="21"/>
        <v>4100</v>
      </c>
    </row>
    <row r="15" ht="15.75" customHeight="1">
      <c r="A15" t="s">
        <v>42</v>
      </c>
      <c r="B15" s="13">
        <f>+'Payout formula'!B14</f>
        <v>3750</v>
      </c>
      <c r="C15" s="15">
        <f>+'Payout formula'!C14</f>
        <v>0.14</v>
      </c>
      <c r="D15" s="11">
        <f t="shared" ref="D15:H15" si="22">+D$7*$C15+$B15</f>
        <v>3750</v>
      </c>
      <c r="E15" s="11">
        <f t="shared" si="22"/>
        <v>3890</v>
      </c>
      <c r="F15" s="11">
        <f t="shared" si="22"/>
        <v>4030</v>
      </c>
      <c r="G15" s="11">
        <f t="shared" si="22"/>
        <v>4170</v>
      </c>
      <c r="H15" s="11">
        <f t="shared" si="22"/>
        <v>4310</v>
      </c>
      <c r="I15" s="18">
        <f>+'Payout formula'!F14</f>
        <v>3000</v>
      </c>
      <c r="J15" s="19">
        <f>+'Payout formula'!G14</f>
        <v>0.06</v>
      </c>
      <c r="K15" s="11">
        <f t="shared" ref="K15:P15" si="23">+K$7*$J15+$I15</f>
        <v>3000.06</v>
      </c>
      <c r="L15" s="11">
        <f t="shared" si="23"/>
        <v>3060</v>
      </c>
      <c r="M15" s="21">
        <f t="shared" si="23"/>
        <v>3096</v>
      </c>
      <c r="N15" s="11">
        <f t="shared" si="23"/>
        <v>3120</v>
      </c>
      <c r="O15" s="11">
        <f t="shared" si="23"/>
        <v>3180</v>
      </c>
      <c r="P15" s="11">
        <f t="shared" si="23"/>
        <v>3240</v>
      </c>
      <c r="Q15" s="13">
        <f>+'Payout formula'!J14</f>
        <v>3000</v>
      </c>
      <c r="R15" s="15">
        <f>+'Payout formula'!K14</f>
        <v>0.06</v>
      </c>
      <c r="S15" s="11">
        <f t="shared" ref="S15:W15" si="24">+S$7*$R15+$Q15</f>
        <v>3000.06</v>
      </c>
      <c r="T15" s="11">
        <f t="shared" si="24"/>
        <v>3060</v>
      </c>
      <c r="U15" s="11">
        <f t="shared" si="24"/>
        <v>3120</v>
      </c>
      <c r="V15" s="11">
        <f t="shared" si="24"/>
        <v>3180</v>
      </c>
      <c r="W15" s="11">
        <f t="shared" si="24"/>
        <v>3240</v>
      </c>
    </row>
    <row r="16" ht="15.75" customHeight="1">
      <c r="A16" t="s">
        <v>43</v>
      </c>
      <c r="B16" s="13">
        <f>+'Payout formula'!B15</f>
        <v>0</v>
      </c>
      <c r="C16" s="15">
        <f>+'Payout formula'!C15</f>
        <v>0.3</v>
      </c>
      <c r="D16">
        <f t="shared" ref="D16:H16" si="25">+D$7*$C16+$B16</f>
        <v>0</v>
      </c>
      <c r="E16" s="27">
        <f t="shared" si="25"/>
        <v>300</v>
      </c>
      <c r="F16" s="27">
        <f t="shared" si="25"/>
        <v>600</v>
      </c>
      <c r="G16" s="27">
        <f t="shared" si="25"/>
        <v>900</v>
      </c>
      <c r="H16" s="27">
        <f t="shared" si="25"/>
        <v>1200</v>
      </c>
      <c r="I16" s="18">
        <f>+'Payout formula'!F15</f>
        <v>0</v>
      </c>
      <c r="J16" s="19">
        <f>+'Payout formula'!G15</f>
        <v>0.5</v>
      </c>
      <c r="K16" s="16">
        <f t="shared" ref="K16:P16" si="26">+K$7*$J16+$I16</f>
        <v>0.5</v>
      </c>
      <c r="L16" s="16">
        <f t="shared" si="26"/>
        <v>500</v>
      </c>
      <c r="M16" s="28">
        <f t="shared" si="26"/>
        <v>800</v>
      </c>
      <c r="N16" s="16">
        <f t="shared" si="26"/>
        <v>1000</v>
      </c>
      <c r="O16" s="11">
        <f t="shared" si="26"/>
        <v>1500</v>
      </c>
      <c r="P16" s="11">
        <f t="shared" si="26"/>
        <v>2000</v>
      </c>
      <c r="Q16" s="13">
        <f>+'Payout formula'!J15</f>
        <v>3000</v>
      </c>
      <c r="R16" s="15">
        <f>+'Payout formula'!K15</f>
        <v>0</v>
      </c>
      <c r="S16" s="11">
        <f t="shared" ref="S16:W16" si="27">+S$7*$R16+$Q16</f>
        <v>3000</v>
      </c>
      <c r="T16" s="11">
        <f t="shared" si="27"/>
        <v>3000</v>
      </c>
      <c r="U16" s="11">
        <f t="shared" si="27"/>
        <v>3000</v>
      </c>
      <c r="V16" s="11">
        <f t="shared" si="27"/>
        <v>3000</v>
      </c>
      <c r="W16" s="11">
        <f t="shared" si="27"/>
        <v>3000</v>
      </c>
    </row>
    <row r="17" ht="15.75" customHeight="1">
      <c r="A17" t="s">
        <v>44</v>
      </c>
      <c r="B17" s="13" t="str">
        <f>+'Payout formula'!B16</f>
        <v/>
      </c>
      <c r="C17" s="15" t="str">
        <f>+'Payout formula'!C16</f>
        <v/>
      </c>
      <c r="D17">
        <f t="shared" ref="D17:H17" si="28">+D$7*$C17+$B17</f>
        <v>0</v>
      </c>
      <c r="E17">
        <f t="shared" si="28"/>
        <v>0</v>
      </c>
      <c r="F17">
        <f t="shared" si="28"/>
        <v>0</v>
      </c>
      <c r="G17">
        <f t="shared" si="28"/>
        <v>0</v>
      </c>
      <c r="H17">
        <f t="shared" si="28"/>
        <v>0</v>
      </c>
      <c r="I17" s="18" t="str">
        <f>+'Payout formula'!F16</f>
        <v/>
      </c>
      <c r="J17" s="19" t="str">
        <f>+'Payout formula'!G16</f>
        <v/>
      </c>
      <c r="K17">
        <f t="shared" ref="K17:P17" si="29">+K$7*$J17+$I17</f>
        <v>0</v>
      </c>
      <c r="L17">
        <f t="shared" si="29"/>
        <v>0</v>
      </c>
      <c r="M17" s="6">
        <f t="shared" si="29"/>
        <v>0</v>
      </c>
      <c r="N17">
        <f t="shared" si="29"/>
        <v>0</v>
      </c>
      <c r="O17">
        <f t="shared" si="29"/>
        <v>0</v>
      </c>
      <c r="P17">
        <f t="shared" si="29"/>
        <v>0</v>
      </c>
      <c r="Q17" s="13">
        <f>+'Payout formula'!J16</f>
        <v>0</v>
      </c>
      <c r="R17" s="15">
        <f>+'Payout formula'!K16</f>
        <v>0.5</v>
      </c>
      <c r="S17" s="27">
        <f t="shared" ref="S17:W17" si="30">+S$7*$R17+$Q17</f>
        <v>0.5</v>
      </c>
      <c r="T17" s="27">
        <f t="shared" si="30"/>
        <v>500</v>
      </c>
      <c r="U17" s="27">
        <f t="shared" si="30"/>
        <v>1000</v>
      </c>
      <c r="V17" s="17">
        <f t="shared" si="30"/>
        <v>1500</v>
      </c>
      <c r="W17" s="17">
        <f t="shared" si="30"/>
        <v>2000</v>
      </c>
    </row>
    <row r="18" ht="15.75" customHeight="1">
      <c r="A18" t="s">
        <v>45</v>
      </c>
      <c r="B18" s="13" t="str">
        <f>+'Payout formula'!B17</f>
        <v/>
      </c>
      <c r="C18" s="15" t="str">
        <f>+'Payout formula'!C17</f>
        <v/>
      </c>
      <c r="D18">
        <f t="shared" ref="D18:H18" si="31">+D$7*$C18+$B18</f>
        <v>0</v>
      </c>
      <c r="E18">
        <f t="shared" si="31"/>
        <v>0</v>
      </c>
      <c r="F18">
        <f t="shared" si="31"/>
        <v>0</v>
      </c>
      <c r="G18">
        <f t="shared" si="31"/>
        <v>0</v>
      </c>
      <c r="H18">
        <f t="shared" si="31"/>
        <v>0</v>
      </c>
      <c r="I18" s="18" t="str">
        <f>+'Payout formula'!F17</f>
        <v/>
      </c>
      <c r="J18" s="19" t="str">
        <f>+'Payout formula'!G17</f>
        <v/>
      </c>
      <c r="K18">
        <f t="shared" ref="K18:P18" si="32">+K$7*$J18+$I18</f>
        <v>0</v>
      </c>
      <c r="L18">
        <f t="shared" si="32"/>
        <v>0</v>
      </c>
      <c r="M18" s="6">
        <f t="shared" si="32"/>
        <v>0</v>
      </c>
      <c r="N18">
        <f t="shared" si="32"/>
        <v>0</v>
      </c>
      <c r="O18">
        <f t="shared" si="32"/>
        <v>0</v>
      </c>
      <c r="P18">
        <f t="shared" si="32"/>
        <v>0</v>
      </c>
      <c r="Q18" s="13" t="str">
        <f>+'Payout formula'!J17</f>
        <v/>
      </c>
      <c r="R18" s="15" t="str">
        <f>+'Payout formula'!K17</f>
        <v/>
      </c>
      <c r="S18">
        <f t="shared" ref="S18:W18" si="33">+S$7*$R18+$Q18</f>
        <v>0</v>
      </c>
      <c r="T18">
        <f t="shared" si="33"/>
        <v>0</v>
      </c>
      <c r="U18">
        <f t="shared" si="33"/>
        <v>0</v>
      </c>
      <c r="V18">
        <f t="shared" si="33"/>
        <v>0</v>
      </c>
      <c r="W18">
        <f t="shared" si="33"/>
        <v>0</v>
      </c>
    </row>
    <row r="19" ht="15.75" customHeight="1">
      <c r="A19" t="s">
        <v>46</v>
      </c>
      <c r="B19" s="13" t="str">
        <f>+'Payout formula'!B18</f>
        <v/>
      </c>
      <c r="C19" s="15" t="str">
        <f>+'Payout formula'!C18</f>
        <v/>
      </c>
      <c r="D19">
        <f t="shared" ref="D19:H19" si="34">+D$7*$C19+$B19</f>
        <v>0</v>
      </c>
      <c r="E19">
        <f t="shared" si="34"/>
        <v>0</v>
      </c>
      <c r="F19">
        <f t="shared" si="34"/>
        <v>0</v>
      </c>
      <c r="G19">
        <f t="shared" si="34"/>
        <v>0</v>
      </c>
      <c r="H19">
        <f t="shared" si="34"/>
        <v>0</v>
      </c>
      <c r="I19" s="18" t="str">
        <f>+'Payout formula'!F18</f>
        <v/>
      </c>
      <c r="J19" s="19" t="str">
        <f>+'Payout formula'!G18</f>
        <v/>
      </c>
      <c r="K19">
        <f t="shared" ref="K19:P19" si="35">+K$7*$J19+$I19</f>
        <v>0</v>
      </c>
      <c r="L19">
        <f t="shared" si="35"/>
        <v>0</v>
      </c>
      <c r="M19" s="6">
        <f t="shared" si="35"/>
        <v>0</v>
      </c>
      <c r="N19">
        <f t="shared" si="35"/>
        <v>0</v>
      </c>
      <c r="O19">
        <f t="shared" si="35"/>
        <v>0</v>
      </c>
      <c r="P19">
        <f t="shared" si="35"/>
        <v>0</v>
      </c>
      <c r="Q19" s="13" t="str">
        <f>+'Payout formula'!J18</f>
        <v/>
      </c>
      <c r="R19" s="15" t="str">
        <f>+'Payout formula'!K18</f>
        <v/>
      </c>
      <c r="S19">
        <f t="shared" ref="S19:W19" si="36">+S$7*$R19+$Q19</f>
        <v>0</v>
      </c>
      <c r="T19">
        <f t="shared" si="36"/>
        <v>0</v>
      </c>
      <c r="U19">
        <f t="shared" si="36"/>
        <v>0</v>
      </c>
      <c r="V19">
        <f t="shared" si="36"/>
        <v>0</v>
      </c>
      <c r="W19">
        <f t="shared" si="36"/>
        <v>0</v>
      </c>
    </row>
    <row r="20" ht="15.75" customHeight="1">
      <c r="A20" t="s">
        <v>47</v>
      </c>
      <c r="B20" s="13" t="str">
        <f>+'Payout formula'!B19</f>
        <v/>
      </c>
      <c r="C20" s="15" t="str">
        <f>+'Payout formula'!C19</f>
        <v/>
      </c>
      <c r="D20">
        <f t="shared" ref="D20:H20" si="37">+D$7*$C20+$B20</f>
        <v>0</v>
      </c>
      <c r="E20">
        <f t="shared" si="37"/>
        <v>0</v>
      </c>
      <c r="F20">
        <f t="shared" si="37"/>
        <v>0</v>
      </c>
      <c r="G20">
        <f t="shared" si="37"/>
        <v>0</v>
      </c>
      <c r="H20">
        <f t="shared" si="37"/>
        <v>0</v>
      </c>
      <c r="I20" s="18" t="str">
        <f>+'Payout formula'!F19</f>
        <v/>
      </c>
      <c r="J20" s="19" t="str">
        <f>+'Payout formula'!G19</f>
        <v/>
      </c>
      <c r="K20">
        <f t="shared" ref="K20:P20" si="38">+K$7*$J20+$I20</f>
        <v>0</v>
      </c>
      <c r="L20">
        <f t="shared" si="38"/>
        <v>0</v>
      </c>
      <c r="M20" s="6">
        <f t="shared" si="38"/>
        <v>0</v>
      </c>
      <c r="N20">
        <f t="shared" si="38"/>
        <v>0</v>
      </c>
      <c r="O20">
        <f t="shared" si="38"/>
        <v>0</v>
      </c>
      <c r="P20">
        <f t="shared" si="38"/>
        <v>0</v>
      </c>
      <c r="Q20" s="13" t="str">
        <f>+'Payout formula'!J19</f>
        <v/>
      </c>
      <c r="R20" s="15" t="str">
        <f>+'Payout formula'!K19</f>
        <v/>
      </c>
      <c r="S20">
        <f t="shared" ref="S20:W20" si="39">+S$7*$R20+$Q20</f>
        <v>0</v>
      </c>
      <c r="T20">
        <f t="shared" si="39"/>
        <v>0</v>
      </c>
      <c r="U20">
        <f t="shared" si="39"/>
        <v>0</v>
      </c>
      <c r="V20">
        <f t="shared" si="39"/>
        <v>0</v>
      </c>
      <c r="W20">
        <f t="shared" si="39"/>
        <v>0</v>
      </c>
    </row>
    <row r="21" ht="15.75" customHeight="1">
      <c r="A21" t="s">
        <v>48</v>
      </c>
      <c r="B21" s="13" t="str">
        <f>+'Payout formula'!B20</f>
        <v/>
      </c>
      <c r="C21" s="15" t="str">
        <f>+'Payout formula'!C20</f>
        <v/>
      </c>
      <c r="D21">
        <f t="shared" ref="D21:H21" si="40">+D$7*$C21+$B21</f>
        <v>0</v>
      </c>
      <c r="E21">
        <f t="shared" si="40"/>
        <v>0</v>
      </c>
      <c r="F21">
        <f t="shared" si="40"/>
        <v>0</v>
      </c>
      <c r="G21">
        <f t="shared" si="40"/>
        <v>0</v>
      </c>
      <c r="H21">
        <f t="shared" si="40"/>
        <v>0</v>
      </c>
      <c r="I21" s="18" t="str">
        <f>+'Payout formula'!F20</f>
        <v/>
      </c>
      <c r="J21" s="19" t="str">
        <f>+'Payout formula'!G20</f>
        <v/>
      </c>
      <c r="K21">
        <f t="shared" ref="K21:P21" si="41">+K$7*$J21+$I21</f>
        <v>0</v>
      </c>
      <c r="L21">
        <f t="shared" si="41"/>
        <v>0</v>
      </c>
      <c r="M21" s="6">
        <f t="shared" si="41"/>
        <v>0</v>
      </c>
      <c r="N21">
        <f t="shared" si="41"/>
        <v>0</v>
      </c>
      <c r="O21">
        <f t="shared" si="41"/>
        <v>0</v>
      </c>
      <c r="P21">
        <f t="shared" si="41"/>
        <v>0</v>
      </c>
      <c r="Q21" s="13" t="str">
        <f>+'Payout formula'!J20</f>
        <v/>
      </c>
      <c r="R21" s="15" t="str">
        <f>+'Payout formula'!K20</f>
        <v/>
      </c>
      <c r="S21">
        <f t="shared" ref="S21:W21" si="42">+S$7*$R21+$Q21</f>
        <v>0</v>
      </c>
      <c r="T21">
        <f t="shared" si="42"/>
        <v>0</v>
      </c>
      <c r="U21">
        <f t="shared" si="42"/>
        <v>0</v>
      </c>
      <c r="V21">
        <f t="shared" si="42"/>
        <v>0</v>
      </c>
      <c r="W21">
        <f t="shared" si="42"/>
        <v>0</v>
      </c>
    </row>
    <row r="22" ht="15.75" customHeight="1"/>
    <row r="23" ht="15.75" customHeight="1">
      <c r="D23">
        <f t="shared" ref="D23:H23" si="43">SUM(D9:D21)</f>
        <v>16000</v>
      </c>
      <c r="E23">
        <f t="shared" si="43"/>
        <v>17000</v>
      </c>
      <c r="F23">
        <f t="shared" si="43"/>
        <v>18000</v>
      </c>
      <c r="G23">
        <f t="shared" si="43"/>
        <v>19000</v>
      </c>
      <c r="H23">
        <f t="shared" si="43"/>
        <v>20000</v>
      </c>
      <c r="K23">
        <f t="shared" ref="K23:M23" si="44">SUM(K9:K21)</f>
        <v>20001</v>
      </c>
      <c r="L23">
        <f t="shared" si="44"/>
        <v>21000</v>
      </c>
      <c r="M23">
        <f t="shared" si="44"/>
        <v>21600</v>
      </c>
      <c r="O23">
        <f t="shared" ref="O23:P23" si="45">SUM(O9:O21)</f>
        <v>23000</v>
      </c>
      <c r="P23">
        <f t="shared" si="45"/>
        <v>24000</v>
      </c>
      <c r="S23">
        <f t="shared" ref="S23:W23" si="46">SUM(S9:S21)</f>
        <v>24001</v>
      </c>
      <c r="T23">
        <f t="shared" si="46"/>
        <v>25000</v>
      </c>
      <c r="U23">
        <f t="shared" si="46"/>
        <v>26000</v>
      </c>
      <c r="V23">
        <f t="shared" si="46"/>
        <v>27000</v>
      </c>
      <c r="W23">
        <f t="shared" si="46"/>
        <v>28000</v>
      </c>
    </row>
    <row r="24" ht="15.75" customHeight="1"/>
    <row r="25" ht="15.75" customHeight="1"/>
    <row r="26" ht="15.75" customHeight="1">
      <c r="A26" s="29" t="s">
        <v>49</v>
      </c>
    </row>
    <row r="27" ht="15.75" customHeight="1"/>
    <row r="28" ht="15.75" customHeight="1">
      <c r="A28" t="s">
        <v>19</v>
      </c>
      <c r="D28" s="30">
        <f t="shared" ref="D28:H28" si="47">+D9/D$4</f>
        <v>0.275</v>
      </c>
      <c r="E28" s="30">
        <f t="shared" si="47"/>
        <v>0.2705882353</v>
      </c>
      <c r="F28" s="30">
        <f t="shared" si="47"/>
        <v>0.2666666667</v>
      </c>
      <c r="G28" s="30">
        <f t="shared" si="47"/>
        <v>0.2631578947</v>
      </c>
      <c r="H28" s="30">
        <f t="shared" si="47"/>
        <v>0.26</v>
      </c>
      <c r="I28" s="30" t="s">
        <v>50</v>
      </c>
      <c r="J28" s="30"/>
      <c r="K28" s="30">
        <f t="shared" ref="K28:M28" si="48">+K9/K$4</f>
        <v>0.2499950002</v>
      </c>
      <c r="L28" s="30">
        <f t="shared" si="48"/>
        <v>0.2452380952</v>
      </c>
      <c r="M28" s="30">
        <f t="shared" si="48"/>
        <v>0.2425925926</v>
      </c>
      <c r="N28" s="30"/>
      <c r="O28" s="30">
        <f t="shared" ref="O28:P28" si="49">+O9/O$4</f>
        <v>0.2369565217</v>
      </c>
      <c r="P28" s="30">
        <f t="shared" si="49"/>
        <v>0.2333333333</v>
      </c>
      <c r="Q28" s="30"/>
      <c r="R28" s="30"/>
      <c r="S28" s="30">
        <f t="shared" ref="S28:W28" si="50">+S9/S$4</f>
        <v>0.2291633682</v>
      </c>
      <c r="T28" s="30">
        <f t="shared" si="50"/>
        <v>0.226</v>
      </c>
      <c r="U28" s="30">
        <f t="shared" si="50"/>
        <v>0.2230769231</v>
      </c>
      <c r="V28" s="30">
        <f t="shared" si="50"/>
        <v>0.2203703704</v>
      </c>
      <c r="W28" s="30">
        <f t="shared" si="50"/>
        <v>0.2178571429</v>
      </c>
    </row>
    <row r="29" ht="15.75" customHeight="1">
      <c r="A29" t="s">
        <v>33</v>
      </c>
      <c r="D29" s="30">
        <f t="shared" ref="D29:H29" si="51">+D10/D$4</f>
        <v>0</v>
      </c>
      <c r="E29" s="30">
        <f t="shared" si="51"/>
        <v>0</v>
      </c>
      <c r="F29" s="30">
        <f t="shared" si="51"/>
        <v>0</v>
      </c>
      <c r="G29" s="30">
        <f t="shared" si="51"/>
        <v>0</v>
      </c>
      <c r="H29" s="30">
        <f t="shared" si="51"/>
        <v>0</v>
      </c>
      <c r="I29" s="30"/>
      <c r="J29" s="30"/>
      <c r="K29" s="30">
        <f t="shared" ref="K29:M29" si="52">+K10/K$4</f>
        <v>0.2249927504</v>
      </c>
      <c r="L29" s="30">
        <f t="shared" si="52"/>
        <v>0.2180952381</v>
      </c>
      <c r="M29" s="30">
        <f t="shared" si="52"/>
        <v>0.2142592593</v>
      </c>
      <c r="N29" s="30"/>
      <c r="O29" s="30">
        <f t="shared" ref="O29:P29" si="53">+O10/O$4</f>
        <v>0.2060869565</v>
      </c>
      <c r="P29" s="30">
        <f t="shared" si="53"/>
        <v>0.2008333333</v>
      </c>
      <c r="Q29" s="30"/>
      <c r="R29" s="30"/>
      <c r="S29" s="30">
        <f t="shared" ref="S29:W29" si="54">+S10/S$4</f>
        <v>0.1999937503</v>
      </c>
      <c r="T29" s="30">
        <f t="shared" si="54"/>
        <v>0.194</v>
      </c>
      <c r="U29" s="30">
        <f t="shared" si="54"/>
        <v>0.1884615385</v>
      </c>
      <c r="V29" s="30">
        <f t="shared" si="54"/>
        <v>0.1833333333</v>
      </c>
      <c r="W29" s="30">
        <f t="shared" si="54"/>
        <v>0.1785714286</v>
      </c>
    </row>
    <row r="30" ht="15.75" customHeight="1">
      <c r="A30" t="s">
        <v>39</v>
      </c>
      <c r="D30" s="30">
        <f t="shared" ref="D30:H30" si="55">+D11/D$4</f>
        <v>0</v>
      </c>
      <c r="E30" s="30">
        <f t="shared" si="55"/>
        <v>0</v>
      </c>
      <c r="F30" s="30">
        <f t="shared" si="55"/>
        <v>0</v>
      </c>
      <c r="G30" s="30">
        <f t="shared" si="55"/>
        <v>0</v>
      </c>
      <c r="H30" s="30">
        <f t="shared" si="55"/>
        <v>0</v>
      </c>
      <c r="I30" s="30"/>
      <c r="J30" s="30"/>
      <c r="K30" s="30">
        <f t="shared" ref="K30:M30" si="56">+K11/K$4</f>
        <v>0</v>
      </c>
      <c r="L30" s="30">
        <f t="shared" si="56"/>
        <v>0</v>
      </c>
      <c r="M30" s="30">
        <f t="shared" si="56"/>
        <v>0</v>
      </c>
      <c r="N30" s="30"/>
      <c r="O30" s="30">
        <f t="shared" ref="O30:P30" si="57">+O11/O$4</f>
        <v>0</v>
      </c>
      <c r="P30" s="30">
        <f t="shared" si="57"/>
        <v>0</v>
      </c>
      <c r="Q30" s="30"/>
      <c r="R30" s="30"/>
      <c r="S30" s="30">
        <f t="shared" ref="S30:W30" si="58">+S11/S$4</f>
        <v>0</v>
      </c>
      <c r="T30" s="30">
        <f t="shared" si="58"/>
        <v>0</v>
      </c>
      <c r="U30" s="30">
        <f t="shared" si="58"/>
        <v>0</v>
      </c>
      <c r="V30" s="30">
        <f t="shared" si="58"/>
        <v>0</v>
      </c>
      <c r="W30" s="30">
        <f t="shared" si="58"/>
        <v>0</v>
      </c>
    </row>
    <row r="31" ht="15.75" customHeight="1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ht="15.75" customHeight="1">
      <c r="A32" t="s">
        <v>40</v>
      </c>
      <c r="D32" s="30">
        <f t="shared" ref="D32:H32" si="59">+D13/D$4</f>
        <v>0.25</v>
      </c>
      <c r="E32" s="30">
        <f t="shared" si="59"/>
        <v>0.2470588235</v>
      </c>
      <c r="F32" s="30">
        <f t="shared" si="59"/>
        <v>0.2444444444</v>
      </c>
      <c r="G32" s="30">
        <f t="shared" si="59"/>
        <v>0.2421052632</v>
      </c>
      <c r="H32" s="30">
        <f t="shared" si="59"/>
        <v>0.24</v>
      </c>
      <c r="I32" s="30"/>
      <c r="J32" s="30"/>
      <c r="K32" s="30">
        <f t="shared" ref="K32:M32" si="60">+K13/K$4</f>
        <v>0.1999960002</v>
      </c>
      <c r="L32" s="30">
        <f t="shared" si="60"/>
        <v>0.1961904762</v>
      </c>
      <c r="M32" s="30">
        <f t="shared" si="60"/>
        <v>0.1940740741</v>
      </c>
      <c r="N32" s="30"/>
      <c r="O32" s="30">
        <f t="shared" ref="O32:P32" si="61">+O13/O$4</f>
        <v>0.1895652174</v>
      </c>
      <c r="P32" s="30">
        <f t="shared" si="61"/>
        <v>0.1866666667</v>
      </c>
      <c r="Q32" s="30"/>
      <c r="R32" s="30"/>
      <c r="S32" s="30">
        <f t="shared" ref="S32:W32" si="62">+S13/S$4</f>
        <v>0.1666655556</v>
      </c>
      <c r="T32" s="30">
        <f t="shared" si="62"/>
        <v>0.1656</v>
      </c>
      <c r="U32" s="30">
        <f t="shared" si="62"/>
        <v>0.1646153846</v>
      </c>
      <c r="V32" s="30">
        <f t="shared" si="62"/>
        <v>0.1637037037</v>
      </c>
      <c r="W32" s="30">
        <f t="shared" si="62"/>
        <v>0.1628571429</v>
      </c>
    </row>
    <row r="33" ht="15.75" customHeight="1">
      <c r="A33" t="s">
        <v>41</v>
      </c>
      <c r="D33" s="30">
        <f t="shared" ref="D33:H33" si="63">+D14/D$4</f>
        <v>0.240625</v>
      </c>
      <c r="E33" s="30">
        <f t="shared" si="63"/>
        <v>0.2358823529</v>
      </c>
      <c r="F33" s="30">
        <f t="shared" si="63"/>
        <v>0.2316666667</v>
      </c>
      <c r="G33" s="30">
        <f t="shared" si="63"/>
        <v>0.2278947368</v>
      </c>
      <c r="H33" s="30">
        <f t="shared" si="63"/>
        <v>0.2245</v>
      </c>
      <c r="I33" s="30"/>
      <c r="J33" s="30"/>
      <c r="K33" s="30">
        <f t="shared" ref="K33:M33" si="64">+K14/K$4</f>
        <v>0.1749957502</v>
      </c>
      <c r="L33" s="30">
        <f t="shared" si="64"/>
        <v>0.170952381</v>
      </c>
      <c r="M33" s="30">
        <f t="shared" si="64"/>
        <v>0.1687037037</v>
      </c>
      <c r="N33" s="30"/>
      <c r="O33" s="30">
        <f t="shared" ref="O33:P33" si="65">+O14/O$4</f>
        <v>0.1639130435</v>
      </c>
      <c r="P33" s="30">
        <f t="shared" si="65"/>
        <v>0.1608333333</v>
      </c>
      <c r="Q33" s="30"/>
      <c r="R33" s="30"/>
      <c r="S33" s="30">
        <f t="shared" ref="S33:W33" si="66">+S14/S$4</f>
        <v>0.1541644098</v>
      </c>
      <c r="T33" s="30">
        <f t="shared" si="66"/>
        <v>0.152</v>
      </c>
      <c r="U33" s="30">
        <f t="shared" si="66"/>
        <v>0.15</v>
      </c>
      <c r="V33" s="30">
        <f t="shared" si="66"/>
        <v>0.1481481481</v>
      </c>
      <c r="W33" s="30">
        <f t="shared" si="66"/>
        <v>0.1464285714</v>
      </c>
    </row>
    <row r="34" ht="15.75" customHeight="1">
      <c r="A34" t="s">
        <v>42</v>
      </c>
      <c r="D34" s="30">
        <f t="shared" ref="D34:H34" si="67">+D15/D$4</f>
        <v>0.234375</v>
      </c>
      <c r="E34" s="30">
        <f t="shared" si="67"/>
        <v>0.2288235294</v>
      </c>
      <c r="F34" s="30">
        <f t="shared" si="67"/>
        <v>0.2238888889</v>
      </c>
      <c r="G34" s="30">
        <f t="shared" si="67"/>
        <v>0.2194736842</v>
      </c>
      <c r="H34" s="30">
        <f t="shared" si="67"/>
        <v>0.2155</v>
      </c>
      <c r="I34" s="30"/>
      <c r="J34" s="30"/>
      <c r="K34" s="30">
        <f t="shared" ref="K34:M34" si="68">+K15/K$4</f>
        <v>0.1499955002</v>
      </c>
      <c r="L34" s="30">
        <f t="shared" si="68"/>
        <v>0.1457142857</v>
      </c>
      <c r="M34" s="30">
        <f t="shared" si="68"/>
        <v>0.1433333333</v>
      </c>
      <c r="N34" s="30"/>
      <c r="O34" s="30">
        <f t="shared" ref="O34:P34" si="69">+O15/O$4</f>
        <v>0.1382608696</v>
      </c>
      <c r="P34" s="30">
        <f t="shared" si="69"/>
        <v>0.135</v>
      </c>
      <c r="Q34" s="30"/>
      <c r="R34" s="30"/>
      <c r="S34" s="30">
        <f t="shared" ref="S34:W34" si="70">+S15/S$4</f>
        <v>0.1249972918</v>
      </c>
      <c r="T34" s="30">
        <f t="shared" si="70"/>
        <v>0.1224</v>
      </c>
      <c r="U34" s="30">
        <f t="shared" si="70"/>
        <v>0.12</v>
      </c>
      <c r="V34" s="30">
        <f t="shared" si="70"/>
        <v>0.1177777778</v>
      </c>
      <c r="W34" s="30">
        <f t="shared" si="70"/>
        <v>0.1157142857</v>
      </c>
    </row>
    <row r="35" ht="15.75" customHeight="1">
      <c r="A35" t="s">
        <v>43</v>
      </c>
      <c r="D35" s="30">
        <f t="shared" ref="D35:H35" si="71">+D16/D$4</f>
        <v>0</v>
      </c>
      <c r="E35" s="30">
        <f t="shared" si="71"/>
        <v>0.01764705882</v>
      </c>
      <c r="F35" s="30">
        <f t="shared" si="71"/>
        <v>0.03333333333</v>
      </c>
      <c r="G35" s="30">
        <f t="shared" si="71"/>
        <v>0.04736842105</v>
      </c>
      <c r="H35" s="30">
        <f t="shared" si="71"/>
        <v>0.06</v>
      </c>
      <c r="I35" s="30"/>
      <c r="J35" s="30"/>
      <c r="K35" s="30">
        <f t="shared" ref="K35:M35" si="72">+K16/K$4</f>
        <v>0.00002499875006</v>
      </c>
      <c r="L35" s="30">
        <f t="shared" si="72"/>
        <v>0.02380952381</v>
      </c>
      <c r="M35" s="30">
        <f t="shared" si="72"/>
        <v>0.03703703704</v>
      </c>
      <c r="N35" s="30"/>
      <c r="O35" s="30">
        <f t="shared" ref="O35:P35" si="73">+O16/O$4</f>
        <v>0.0652173913</v>
      </c>
      <c r="P35" s="30">
        <f t="shared" si="73"/>
        <v>0.08333333333</v>
      </c>
      <c r="Q35" s="30"/>
      <c r="R35" s="30"/>
      <c r="S35" s="30">
        <f t="shared" ref="S35:W35" si="74">+S16/S$4</f>
        <v>0.1249947919</v>
      </c>
      <c r="T35" s="30">
        <f t="shared" si="74"/>
        <v>0.12</v>
      </c>
      <c r="U35" s="30">
        <f t="shared" si="74"/>
        <v>0.1153846154</v>
      </c>
      <c r="V35" s="30">
        <f t="shared" si="74"/>
        <v>0.1111111111</v>
      </c>
      <c r="W35" s="30">
        <f t="shared" si="74"/>
        <v>0.1071428571</v>
      </c>
    </row>
    <row r="36" ht="15.75" customHeight="1">
      <c r="A36" t="s">
        <v>44</v>
      </c>
      <c r="D36" s="30">
        <f t="shared" ref="D36:H36" si="75">+D17/D$4</f>
        <v>0</v>
      </c>
      <c r="E36" s="30">
        <f t="shared" si="75"/>
        <v>0</v>
      </c>
      <c r="F36" s="30">
        <f t="shared" si="75"/>
        <v>0</v>
      </c>
      <c r="G36" s="30">
        <f t="shared" si="75"/>
        <v>0</v>
      </c>
      <c r="H36" s="30">
        <f t="shared" si="75"/>
        <v>0</v>
      </c>
      <c r="I36" s="30"/>
      <c r="J36" s="30"/>
      <c r="K36" s="30">
        <f t="shared" ref="K36:M36" si="76">+K17/K$4</f>
        <v>0</v>
      </c>
      <c r="L36" s="30">
        <f t="shared" si="76"/>
        <v>0</v>
      </c>
      <c r="M36" s="30">
        <f t="shared" si="76"/>
        <v>0</v>
      </c>
      <c r="N36" s="30"/>
      <c r="O36" s="30">
        <f t="shared" ref="O36:P36" si="77">+O17/O$4</f>
        <v>0</v>
      </c>
      <c r="P36" s="30">
        <f t="shared" si="77"/>
        <v>0</v>
      </c>
      <c r="Q36" s="30"/>
      <c r="R36" s="30"/>
      <c r="S36" s="30">
        <f t="shared" ref="S36:W36" si="78">+S17/S$4</f>
        <v>0.00002083246531</v>
      </c>
      <c r="T36" s="30">
        <f t="shared" si="78"/>
        <v>0.02</v>
      </c>
      <c r="U36" s="30">
        <f t="shared" si="78"/>
        <v>0.03846153846</v>
      </c>
      <c r="V36" s="30">
        <f t="shared" si="78"/>
        <v>0.05555555556</v>
      </c>
      <c r="W36" s="30">
        <f t="shared" si="78"/>
        <v>0.07142857143</v>
      </c>
    </row>
    <row r="37" ht="15.75" customHeight="1">
      <c r="A37" t="s">
        <v>45</v>
      </c>
      <c r="D37" s="30">
        <f t="shared" ref="D37:H37" si="79">+D18/D$4</f>
        <v>0</v>
      </c>
      <c r="E37" s="30">
        <f t="shared" si="79"/>
        <v>0</v>
      </c>
      <c r="F37" s="30">
        <f t="shared" si="79"/>
        <v>0</v>
      </c>
      <c r="G37" s="30">
        <f t="shared" si="79"/>
        <v>0</v>
      </c>
      <c r="H37" s="30">
        <f t="shared" si="79"/>
        <v>0</v>
      </c>
      <c r="I37" s="30"/>
      <c r="J37" s="30"/>
      <c r="K37" s="30">
        <f t="shared" ref="K37:M37" si="80">+K18/K$4</f>
        <v>0</v>
      </c>
      <c r="L37" s="30">
        <f t="shared" si="80"/>
        <v>0</v>
      </c>
      <c r="M37" s="30">
        <f t="shared" si="80"/>
        <v>0</v>
      </c>
      <c r="N37" s="30"/>
      <c r="O37" s="30">
        <f t="shared" ref="O37:P37" si="81">+O18/O$4</f>
        <v>0</v>
      </c>
      <c r="P37" s="30">
        <f t="shared" si="81"/>
        <v>0</v>
      </c>
      <c r="Q37" s="30"/>
      <c r="R37" s="30"/>
      <c r="S37" s="30">
        <f t="shared" ref="S37:W37" si="82">+S18/S$4</f>
        <v>0</v>
      </c>
      <c r="T37" s="30">
        <f t="shared" si="82"/>
        <v>0</v>
      </c>
      <c r="U37" s="30">
        <f t="shared" si="82"/>
        <v>0</v>
      </c>
      <c r="V37" s="30">
        <f t="shared" si="82"/>
        <v>0</v>
      </c>
      <c r="W37" s="30">
        <f t="shared" si="82"/>
        <v>0</v>
      </c>
    </row>
    <row r="38" ht="15.75" customHeight="1">
      <c r="A38" t="s">
        <v>46</v>
      </c>
      <c r="D38" s="30">
        <f t="shared" ref="D38:H38" si="83">+D19/D$4</f>
        <v>0</v>
      </c>
      <c r="E38" s="30">
        <f t="shared" si="83"/>
        <v>0</v>
      </c>
      <c r="F38" s="30">
        <f t="shared" si="83"/>
        <v>0</v>
      </c>
      <c r="G38" s="30">
        <f t="shared" si="83"/>
        <v>0</v>
      </c>
      <c r="H38" s="30">
        <f t="shared" si="83"/>
        <v>0</v>
      </c>
      <c r="I38" s="30"/>
      <c r="J38" s="30"/>
      <c r="K38" s="30">
        <f t="shared" ref="K38:M38" si="84">+K19/K$4</f>
        <v>0</v>
      </c>
      <c r="L38" s="30">
        <f t="shared" si="84"/>
        <v>0</v>
      </c>
      <c r="M38" s="30">
        <f t="shared" si="84"/>
        <v>0</v>
      </c>
      <c r="N38" s="30"/>
      <c r="O38" s="30">
        <f t="shared" ref="O38:P38" si="85">+O19/O$4</f>
        <v>0</v>
      </c>
      <c r="P38" s="30">
        <f t="shared" si="85"/>
        <v>0</v>
      </c>
      <c r="Q38" s="30"/>
      <c r="R38" s="30"/>
      <c r="S38" s="30">
        <f t="shared" ref="S38:W38" si="86">+S19/S$4</f>
        <v>0</v>
      </c>
      <c r="T38" s="30">
        <f t="shared" si="86"/>
        <v>0</v>
      </c>
      <c r="U38" s="30">
        <f t="shared" si="86"/>
        <v>0</v>
      </c>
      <c r="V38" s="30">
        <f t="shared" si="86"/>
        <v>0</v>
      </c>
      <c r="W38" s="30">
        <f t="shared" si="86"/>
        <v>0</v>
      </c>
    </row>
    <row r="39" ht="15.75" customHeight="1">
      <c r="A39" t="s">
        <v>47</v>
      </c>
      <c r="D39" s="30">
        <f t="shared" ref="D39:H39" si="87">+D20/D$4</f>
        <v>0</v>
      </c>
      <c r="E39" s="30">
        <f t="shared" si="87"/>
        <v>0</v>
      </c>
      <c r="F39" s="30">
        <f t="shared" si="87"/>
        <v>0</v>
      </c>
      <c r="G39" s="30">
        <f t="shared" si="87"/>
        <v>0</v>
      </c>
      <c r="H39" s="30">
        <f t="shared" si="87"/>
        <v>0</v>
      </c>
      <c r="I39" s="30"/>
      <c r="J39" s="30"/>
      <c r="K39" s="30">
        <f t="shared" ref="K39:M39" si="88">+K20/K$4</f>
        <v>0</v>
      </c>
      <c r="L39" s="30">
        <f t="shared" si="88"/>
        <v>0</v>
      </c>
      <c r="M39" s="30">
        <f t="shared" si="88"/>
        <v>0</v>
      </c>
      <c r="N39" s="30"/>
      <c r="O39" s="30">
        <f t="shared" ref="O39:P39" si="89">+O20/O$4</f>
        <v>0</v>
      </c>
      <c r="P39" s="30">
        <f t="shared" si="89"/>
        <v>0</v>
      </c>
      <c r="Q39" s="30"/>
      <c r="R39" s="30"/>
      <c r="S39" s="30">
        <f t="shared" ref="S39:W39" si="90">+S20/S$4</f>
        <v>0</v>
      </c>
      <c r="T39" s="30">
        <f t="shared" si="90"/>
        <v>0</v>
      </c>
      <c r="U39" s="30">
        <f t="shared" si="90"/>
        <v>0</v>
      </c>
      <c r="V39" s="30">
        <f t="shared" si="90"/>
        <v>0</v>
      </c>
      <c r="W39" s="30">
        <f t="shared" si="90"/>
        <v>0</v>
      </c>
    </row>
    <row r="40" ht="15.75" customHeight="1">
      <c r="A40" t="s">
        <v>48</v>
      </c>
      <c r="D40" s="30">
        <f t="shared" ref="D40:H40" si="91">+D21/D$4</f>
        <v>0</v>
      </c>
      <c r="E40" s="30">
        <f t="shared" si="91"/>
        <v>0</v>
      </c>
      <c r="F40" s="30">
        <f t="shared" si="91"/>
        <v>0</v>
      </c>
      <c r="G40" s="30">
        <f t="shared" si="91"/>
        <v>0</v>
      </c>
      <c r="H40" s="30">
        <f t="shared" si="91"/>
        <v>0</v>
      </c>
      <c r="I40" s="30"/>
      <c r="J40" s="30"/>
      <c r="K40" s="30">
        <f t="shared" ref="K40:M40" si="92">+K21/K$4</f>
        <v>0</v>
      </c>
      <c r="L40" s="30">
        <f t="shared" si="92"/>
        <v>0</v>
      </c>
      <c r="M40" s="30">
        <f t="shared" si="92"/>
        <v>0</v>
      </c>
      <c r="N40" s="30"/>
      <c r="O40" s="30">
        <f t="shared" ref="O40:P40" si="93">+O21/O$4</f>
        <v>0</v>
      </c>
      <c r="P40" s="30">
        <f t="shared" si="93"/>
        <v>0</v>
      </c>
      <c r="Q40" s="30"/>
      <c r="R40" s="30"/>
      <c r="S40" s="30">
        <f t="shared" ref="S40:W40" si="94">+S21/S$4</f>
        <v>0</v>
      </c>
      <c r="T40" s="30">
        <f t="shared" si="94"/>
        <v>0</v>
      </c>
      <c r="U40" s="30">
        <f t="shared" si="94"/>
        <v>0</v>
      </c>
      <c r="V40" s="30">
        <f t="shared" si="94"/>
        <v>0</v>
      </c>
      <c r="W40" s="30">
        <f t="shared" si="94"/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2" width="13.44"/>
    <col customWidth="1" min="3" max="5" width="8.67"/>
    <col customWidth="1" min="6" max="6" width="5.0"/>
    <col customWidth="1" min="7" max="8" width="6.11"/>
    <col customWidth="1" min="9" max="9" width="4.11"/>
    <col customWidth="1" min="10" max="10" width="5.78"/>
    <col customWidth="1" min="11" max="12" width="6.11"/>
    <col customWidth="1" min="13" max="13" width="5.11"/>
    <col customWidth="1" min="14" max="14" width="6.33"/>
    <col customWidth="1" min="15" max="16" width="6.11"/>
    <col customWidth="1" min="17" max="17" width="5.11"/>
    <col customWidth="1" min="18" max="18" width="6.0"/>
    <col customWidth="1" min="19" max="20" width="6.11"/>
    <col customWidth="1" min="21" max="21" width="5.11"/>
    <col customWidth="1" min="22" max="22" width="6.0"/>
    <col customWidth="1" min="23" max="24" width="6.78"/>
    <col customWidth="1" min="25" max="25" width="5.11"/>
    <col customWidth="1" min="26" max="26" width="6.33"/>
    <col customWidth="1" min="27" max="28" width="6.78"/>
    <col customWidth="1" min="29" max="29" width="5.11"/>
    <col customWidth="1" min="30" max="30" width="6.67"/>
    <col customWidth="1" min="31" max="32" width="7.33"/>
    <col customWidth="1" min="33" max="33" width="5.11"/>
    <col customWidth="1" min="34" max="34" width="6.11"/>
    <col customWidth="1" min="35" max="35" width="7.67"/>
    <col customWidth="1" min="36" max="36" width="5.11"/>
    <col customWidth="1" min="37" max="37" width="10.56"/>
  </cols>
  <sheetData>
    <row r="1" ht="15.75" customHeight="1"/>
    <row r="2" ht="15.75" customHeight="1">
      <c r="A2" t="s">
        <v>0</v>
      </c>
      <c r="C2" s="1">
        <v>16000.0</v>
      </c>
      <c r="G2" s="1">
        <v>19000.0</v>
      </c>
      <c r="K2" s="1">
        <v>22000.0</v>
      </c>
      <c r="O2" s="1">
        <v>25000.0</v>
      </c>
      <c r="AK2" t="s">
        <v>2</v>
      </c>
    </row>
    <row r="3" ht="15.75" customHeight="1">
      <c r="A3" t="s">
        <v>3</v>
      </c>
      <c r="C3" s="1">
        <v>19000.0</v>
      </c>
      <c r="G3" s="1">
        <v>22000.0</v>
      </c>
      <c r="K3" s="1">
        <v>25000.0</v>
      </c>
      <c r="O3" s="1">
        <v>28000.0</v>
      </c>
      <c r="AK3" t="s">
        <v>4</v>
      </c>
    </row>
    <row r="4" ht="15.75" customHeight="1"/>
    <row r="5" ht="15.75" customHeight="1"/>
    <row r="6" ht="15.75" customHeight="1"/>
    <row r="7" ht="15.75" customHeight="1">
      <c r="B7" t="s">
        <v>5</v>
      </c>
      <c r="C7" t="s">
        <v>6</v>
      </c>
      <c r="D7" t="s">
        <v>7</v>
      </c>
      <c r="F7" t="s">
        <v>8</v>
      </c>
      <c r="G7" t="s">
        <v>9</v>
      </c>
      <c r="H7" t="s">
        <v>7</v>
      </c>
      <c r="J7" t="s">
        <v>8</v>
      </c>
      <c r="K7" t="s">
        <v>9</v>
      </c>
      <c r="L7" t="s">
        <v>7</v>
      </c>
      <c r="N7" t="s">
        <v>8</v>
      </c>
      <c r="O7" t="s">
        <v>9</v>
      </c>
      <c r="P7" t="s">
        <v>7</v>
      </c>
    </row>
    <row r="8" ht="15.75" customHeight="1">
      <c r="A8" t="s">
        <v>10</v>
      </c>
      <c r="B8" s="3">
        <v>4400.0</v>
      </c>
      <c r="C8" s="5">
        <v>0.2</v>
      </c>
      <c r="D8" s="7">
        <f>+B8+C8*(C$3-C$2)</f>
        <v>5000</v>
      </c>
      <c r="E8" s="8"/>
      <c r="F8" s="9">
        <v>5000.0</v>
      </c>
      <c r="G8" s="5">
        <v>0.15</v>
      </c>
      <c r="H8" s="7">
        <f t="shared" ref="H8:H9" si="1">+F8+G8*(G$3-G$2)</f>
        <v>5450</v>
      </c>
      <c r="J8" s="9">
        <v>5400.0</v>
      </c>
      <c r="K8" s="10">
        <v>0.15</v>
      </c>
      <c r="L8" s="7">
        <f t="shared" ref="L8:L9" si="2">+J8+K8*(K$3-K$2)</f>
        <v>5850</v>
      </c>
      <c r="N8" s="9">
        <v>5700.0</v>
      </c>
      <c r="O8" s="12">
        <v>0.13</v>
      </c>
      <c r="P8" s="7">
        <f t="shared" ref="P8:P9" si="3">+N8+O8*(O$3-O$2)</f>
        <v>6090</v>
      </c>
      <c r="R8" s="11"/>
      <c r="S8" s="10"/>
      <c r="T8" s="7"/>
      <c r="V8" s="11"/>
      <c r="W8" s="10"/>
      <c r="X8" s="7"/>
      <c r="Z8" s="11"/>
      <c r="AA8" s="10"/>
      <c r="AB8" s="7"/>
      <c r="AD8" s="11"/>
      <c r="AE8" s="10"/>
      <c r="AF8" s="7"/>
      <c r="AH8" s="11"/>
      <c r="AI8" s="10"/>
      <c r="AJ8" s="7"/>
    </row>
    <row r="9" ht="15.75" customHeight="1">
      <c r="A9" t="s">
        <v>16</v>
      </c>
      <c r="C9" s="8">
        <v>0.0</v>
      </c>
      <c r="D9" s="8"/>
      <c r="E9" s="8"/>
      <c r="F9" s="9">
        <v>4300.0</v>
      </c>
      <c r="G9" s="5">
        <v>0.08</v>
      </c>
      <c r="H9" s="7">
        <f t="shared" si="1"/>
        <v>4540</v>
      </c>
      <c r="J9" s="9">
        <v>4400.0</v>
      </c>
      <c r="K9" s="12">
        <v>0.05</v>
      </c>
      <c r="L9" s="7">
        <f t="shared" si="2"/>
        <v>4550</v>
      </c>
      <c r="N9" s="9">
        <v>4500.0</v>
      </c>
      <c r="O9" s="12">
        <v>0.05</v>
      </c>
      <c r="P9" s="7">
        <f t="shared" si="3"/>
        <v>4650</v>
      </c>
      <c r="R9" s="11"/>
      <c r="S9" s="10"/>
      <c r="T9" s="7"/>
      <c r="V9" s="11"/>
      <c r="W9" s="10"/>
      <c r="X9" s="7"/>
      <c r="Z9" s="11"/>
      <c r="AA9" s="10"/>
      <c r="AB9" s="7"/>
      <c r="AD9" s="11"/>
      <c r="AE9" s="10"/>
      <c r="AF9" s="7"/>
      <c r="AH9" s="11"/>
      <c r="AI9" s="10"/>
      <c r="AJ9" s="7"/>
    </row>
    <row r="10" ht="15.75" customHeight="1">
      <c r="A10" t="s">
        <v>17</v>
      </c>
      <c r="C10" s="8">
        <v>0.0</v>
      </c>
      <c r="D10" s="8"/>
      <c r="E10" s="8"/>
      <c r="F10" s="11"/>
      <c r="G10" s="8">
        <v>0.0</v>
      </c>
      <c r="H10" s="8"/>
      <c r="J10" s="11"/>
      <c r="K10" s="10">
        <v>0.0</v>
      </c>
      <c r="L10" s="10"/>
      <c r="N10" s="11"/>
      <c r="O10" s="10">
        <v>0.0</v>
      </c>
      <c r="P10" s="10"/>
      <c r="R10" s="11"/>
      <c r="S10" s="10"/>
      <c r="T10" s="10"/>
      <c r="V10" s="11"/>
      <c r="W10" s="10"/>
      <c r="X10" s="10"/>
      <c r="Z10" s="11"/>
      <c r="AA10" s="10"/>
      <c r="AB10" s="7"/>
      <c r="AD10" s="11"/>
      <c r="AE10" s="10"/>
      <c r="AF10" s="7"/>
      <c r="AH10" s="11"/>
      <c r="AI10" s="10"/>
      <c r="AJ10" s="7"/>
    </row>
    <row r="11" ht="15.75" customHeight="1">
      <c r="F11" s="11"/>
      <c r="J11" s="11"/>
      <c r="N11" s="11"/>
      <c r="R11" s="11"/>
      <c r="V11" s="11"/>
      <c r="Z11" s="11"/>
      <c r="AD11" s="11"/>
      <c r="AH11" s="11"/>
    </row>
    <row r="12" ht="15.75" customHeight="1">
      <c r="A12" t="s">
        <v>18</v>
      </c>
      <c r="B12" s="9">
        <v>4000.0</v>
      </c>
      <c r="C12" s="5">
        <v>0.2</v>
      </c>
      <c r="D12" s="7">
        <f t="shared" ref="D12:D15" si="4">+B12+C12*(C$3-C$2)</f>
        <v>4600</v>
      </c>
      <c r="E12" s="8"/>
      <c r="F12" s="9">
        <v>4000.0</v>
      </c>
      <c r="G12" s="5">
        <v>0.12</v>
      </c>
      <c r="H12" s="7">
        <f t="shared" ref="H12:H15" si="5">+F12+G12*(G$3-G$2)</f>
        <v>4360</v>
      </c>
      <c r="J12" s="9">
        <v>4000.0</v>
      </c>
      <c r="K12" s="5">
        <v>0.14</v>
      </c>
      <c r="L12" s="7">
        <f t="shared" ref="L12:L16" si="6">+J12+K12*(K$3-K$2)</f>
        <v>4420</v>
      </c>
      <c r="N12" s="9">
        <v>4000.0</v>
      </c>
      <c r="O12" s="5">
        <v>0.12</v>
      </c>
      <c r="P12" s="7">
        <f t="shared" ref="P12:P17" si="7">+N12+O12*(O$3-O$2)</f>
        <v>4360</v>
      </c>
      <c r="R12" s="11"/>
      <c r="S12" s="8"/>
      <c r="T12" s="7"/>
      <c r="V12" s="11"/>
      <c r="W12" s="8"/>
      <c r="X12" s="7"/>
      <c r="Z12" s="11"/>
      <c r="AA12" s="8"/>
      <c r="AB12" s="7"/>
      <c r="AD12" s="11"/>
      <c r="AE12" s="8"/>
      <c r="AF12" s="7"/>
      <c r="AH12" s="11"/>
      <c r="AI12" s="10"/>
      <c r="AJ12" s="7"/>
    </row>
    <row r="13" ht="15.75" customHeight="1">
      <c r="A13" t="s">
        <v>20</v>
      </c>
      <c r="B13" s="9">
        <v>3850.0</v>
      </c>
      <c r="C13" s="5">
        <v>0.16</v>
      </c>
      <c r="D13" s="7">
        <f t="shared" si="4"/>
        <v>4330</v>
      </c>
      <c r="E13" s="8"/>
      <c r="F13" s="9">
        <v>3200.0</v>
      </c>
      <c r="G13" s="5">
        <v>0.09</v>
      </c>
      <c r="H13" s="7">
        <f t="shared" si="5"/>
        <v>3470</v>
      </c>
      <c r="J13" s="9">
        <v>3200.0</v>
      </c>
      <c r="K13" s="5">
        <v>0.1</v>
      </c>
      <c r="L13" s="7">
        <f t="shared" si="6"/>
        <v>3500</v>
      </c>
      <c r="N13" s="9">
        <v>3200.0</v>
      </c>
      <c r="O13" s="5">
        <v>0.09</v>
      </c>
      <c r="P13" s="7">
        <f t="shared" si="7"/>
        <v>3470</v>
      </c>
      <c r="R13" s="11"/>
      <c r="S13" s="8"/>
      <c r="T13" s="7"/>
      <c r="V13" s="11"/>
      <c r="W13" s="8"/>
      <c r="X13" s="7"/>
      <c r="Z13" s="11"/>
      <c r="AA13" s="8"/>
      <c r="AB13" s="7"/>
      <c r="AD13" s="11"/>
      <c r="AE13" s="8"/>
      <c r="AF13" s="7"/>
      <c r="AH13" s="11"/>
      <c r="AI13" s="10"/>
      <c r="AJ13" s="7"/>
    </row>
    <row r="14" ht="15.75" customHeight="1">
      <c r="A14" t="s">
        <v>21</v>
      </c>
      <c r="B14" s="9">
        <v>3750.0</v>
      </c>
      <c r="C14" s="5">
        <v>0.14</v>
      </c>
      <c r="D14" s="7">
        <f t="shared" si="4"/>
        <v>4170</v>
      </c>
      <c r="E14" s="8"/>
      <c r="F14" s="9">
        <v>2500.0</v>
      </c>
      <c r="G14" s="5">
        <v>0.06</v>
      </c>
      <c r="H14" s="7">
        <f t="shared" si="5"/>
        <v>2680</v>
      </c>
      <c r="J14" s="9">
        <v>2500.0</v>
      </c>
      <c r="K14" s="8">
        <v>0.06</v>
      </c>
      <c r="L14" s="7">
        <f t="shared" si="6"/>
        <v>2680</v>
      </c>
      <c r="M14" s="14"/>
      <c r="N14" s="9">
        <v>2600.0</v>
      </c>
      <c r="O14" s="5">
        <v>0.07</v>
      </c>
      <c r="P14" s="7">
        <f t="shared" si="7"/>
        <v>2810</v>
      </c>
      <c r="Q14" s="14"/>
      <c r="R14" s="11"/>
      <c r="S14" s="8"/>
      <c r="T14" s="7"/>
      <c r="U14" s="14"/>
      <c r="V14" s="11"/>
      <c r="W14" s="8"/>
      <c r="X14" s="7"/>
      <c r="Z14" s="11"/>
      <c r="AA14" s="8"/>
      <c r="AB14" s="7"/>
      <c r="AD14" s="11"/>
      <c r="AE14" s="8"/>
      <c r="AF14" s="7"/>
      <c r="AH14" s="11"/>
      <c r="AI14" s="10"/>
      <c r="AJ14" s="7"/>
    </row>
    <row r="15" ht="15.75" customHeight="1">
      <c r="A15" t="s">
        <v>22</v>
      </c>
      <c r="B15" s="16">
        <v>0.0</v>
      </c>
      <c r="C15" s="5">
        <v>0.3</v>
      </c>
      <c r="D15" s="7">
        <f t="shared" si="4"/>
        <v>900</v>
      </c>
      <c r="F15" s="16">
        <v>0.0</v>
      </c>
      <c r="G15" s="5">
        <v>0.5</v>
      </c>
      <c r="H15" s="7">
        <f t="shared" si="5"/>
        <v>1500</v>
      </c>
      <c r="I15" s="16"/>
      <c r="J15" s="9">
        <v>2500.0</v>
      </c>
      <c r="K15" s="5">
        <v>0.0</v>
      </c>
      <c r="L15" s="7">
        <f t="shared" si="6"/>
        <v>2500</v>
      </c>
      <c r="M15" s="16"/>
      <c r="N15" s="9">
        <v>2500.0</v>
      </c>
      <c r="O15" s="5">
        <v>0.04</v>
      </c>
      <c r="P15" s="7">
        <f t="shared" si="7"/>
        <v>2620</v>
      </c>
      <c r="Q15" s="14"/>
      <c r="R15" s="11"/>
      <c r="S15" s="8"/>
      <c r="T15" s="7"/>
      <c r="U15" s="14"/>
      <c r="V15" s="11"/>
      <c r="W15" s="8"/>
      <c r="X15" s="7"/>
      <c r="Y15" s="14"/>
      <c r="Z15" s="11"/>
      <c r="AA15" s="10"/>
      <c r="AB15" s="7"/>
      <c r="AD15" s="11"/>
      <c r="AE15" s="10"/>
      <c r="AF15" s="7"/>
      <c r="AH15" s="11"/>
      <c r="AI15" s="10"/>
      <c r="AJ15" s="7"/>
    </row>
    <row r="16" ht="15.75" customHeight="1">
      <c r="A16" t="s">
        <v>23</v>
      </c>
      <c r="J16" s="16">
        <v>0.0</v>
      </c>
      <c r="K16" s="5">
        <v>0.5</v>
      </c>
      <c r="L16" s="7">
        <f t="shared" si="6"/>
        <v>1500</v>
      </c>
      <c r="N16" s="9">
        <v>2500.0</v>
      </c>
      <c r="O16" s="5">
        <v>0.0</v>
      </c>
      <c r="P16" s="7">
        <f t="shared" si="7"/>
        <v>2500</v>
      </c>
      <c r="Q16" s="16"/>
      <c r="R16" s="11"/>
      <c r="S16" s="8"/>
      <c r="T16" s="7"/>
      <c r="U16" s="14"/>
      <c r="V16" s="11"/>
      <c r="W16" s="8"/>
      <c r="X16" s="7"/>
      <c r="Y16" s="14"/>
      <c r="Z16" s="11"/>
      <c r="AA16" s="10"/>
      <c r="AB16" s="7"/>
      <c r="AC16" s="14"/>
      <c r="AD16" s="11"/>
      <c r="AE16" s="10"/>
      <c r="AF16" s="7"/>
      <c r="AG16" s="14"/>
      <c r="AH16" s="11"/>
      <c r="AI16" s="10"/>
      <c r="AJ16" s="7"/>
    </row>
    <row r="17" ht="15.75" customHeight="1">
      <c r="A17" t="s">
        <v>24</v>
      </c>
      <c r="N17" s="16">
        <v>0.0</v>
      </c>
      <c r="O17" s="12">
        <v>0.5</v>
      </c>
      <c r="P17" s="7">
        <f t="shared" si="7"/>
        <v>1500</v>
      </c>
      <c r="R17" s="16"/>
      <c r="S17" s="8"/>
      <c r="T17" s="7"/>
      <c r="U17" s="16"/>
      <c r="V17" s="11"/>
      <c r="W17" s="8"/>
      <c r="X17" s="7"/>
      <c r="Y17" s="14"/>
      <c r="Z17" s="11"/>
      <c r="AA17" s="10"/>
      <c r="AB17" s="7"/>
      <c r="AC17" s="14"/>
      <c r="AD17" s="11"/>
      <c r="AE17" s="10"/>
      <c r="AF17" s="7"/>
      <c r="AG17" s="14"/>
      <c r="AH17" s="11"/>
      <c r="AI17" s="10"/>
      <c r="AJ17" s="7"/>
    </row>
    <row r="18" ht="15.75" customHeight="1">
      <c r="A18" t="s">
        <v>25</v>
      </c>
      <c r="V18" s="16"/>
      <c r="W18" s="8"/>
      <c r="X18" s="7"/>
      <c r="Y18" s="16"/>
      <c r="Z18" s="16"/>
      <c r="AA18" s="10"/>
      <c r="AB18" s="7"/>
      <c r="AC18" s="14"/>
      <c r="AD18" s="11"/>
      <c r="AE18" s="10"/>
      <c r="AF18" s="7"/>
      <c r="AG18" s="14"/>
      <c r="AH18" s="11"/>
      <c r="AI18" s="10"/>
      <c r="AJ18" s="7"/>
    </row>
    <row r="19" ht="15.75" customHeight="1">
      <c r="A19" t="s">
        <v>26</v>
      </c>
      <c r="Z19" s="16"/>
      <c r="AA19" s="10"/>
      <c r="AB19" s="10"/>
      <c r="AC19" s="16"/>
      <c r="AD19" s="16"/>
      <c r="AE19" s="10"/>
      <c r="AF19" s="7"/>
      <c r="AG19" s="16"/>
      <c r="AH19" s="11"/>
      <c r="AI19" s="10"/>
      <c r="AJ19" s="7"/>
    </row>
    <row r="20" ht="15.75" customHeight="1">
      <c r="A20" t="s">
        <v>27</v>
      </c>
      <c r="AH20" s="16"/>
      <c r="AI20" s="10"/>
      <c r="AJ20" s="7"/>
    </row>
    <row r="21" ht="15.75" customHeight="1"/>
    <row r="22" ht="15.75" customHeight="1">
      <c r="B22" s="7">
        <f t="shared" ref="B22:C22" si="8">SUM(B8:B20)</f>
        <v>16000</v>
      </c>
      <c r="C22" s="8">
        <f t="shared" si="8"/>
        <v>1</v>
      </c>
      <c r="D22" s="8"/>
      <c r="E22" s="8"/>
      <c r="F22" s="7">
        <f t="shared" ref="F22:G22" si="9">SUM(F8:F20)</f>
        <v>19000</v>
      </c>
      <c r="G22" s="8">
        <f t="shared" si="9"/>
        <v>1</v>
      </c>
      <c r="H22" s="8"/>
      <c r="J22" s="7">
        <f t="shared" ref="J22:K22" si="10">SUM(J8:J20)</f>
        <v>22000</v>
      </c>
      <c r="K22" s="8">
        <f t="shared" si="10"/>
        <v>1</v>
      </c>
      <c r="L22" s="8"/>
      <c r="N22" s="7">
        <f t="shared" ref="N22:O22" si="11">SUM(N8:N20)</f>
        <v>25000</v>
      </c>
      <c r="O22" s="8">
        <f t="shared" si="11"/>
        <v>1</v>
      </c>
      <c r="P22" s="8"/>
      <c r="R22" s="7"/>
      <c r="S22" s="8"/>
      <c r="T22" s="8"/>
      <c r="V22" s="7"/>
      <c r="W22" s="10"/>
      <c r="X22" s="10"/>
      <c r="Z22" s="7"/>
      <c r="AA22" s="10"/>
      <c r="AB22" s="10"/>
      <c r="AD22" s="7"/>
      <c r="AE22" s="10"/>
      <c r="AF22" s="10"/>
      <c r="AH22" s="7"/>
      <c r="AI22" s="10"/>
    </row>
    <row r="23" ht="15.75" customHeight="1"/>
    <row r="24" ht="15.75" customHeight="1">
      <c r="A24" s="1" t="s">
        <v>28</v>
      </c>
      <c r="C24" s="1">
        <v>4.0</v>
      </c>
      <c r="G24" s="1">
        <v>5.0</v>
      </c>
      <c r="K24" s="1">
        <v>6.0</v>
      </c>
      <c r="O24" s="1">
        <v>7.0</v>
      </c>
    </row>
    <row r="25" ht="15.75" customHeight="1"/>
    <row r="26" ht="15.75" customHeight="1"/>
    <row r="27" ht="15.75" customHeight="1">
      <c r="C27" s="16" t="s">
        <v>29</v>
      </c>
      <c r="D27" s="16"/>
      <c r="E27" s="16"/>
    </row>
    <row r="28" ht="15.75" customHeight="1">
      <c r="C28" s="11" t="s">
        <v>30</v>
      </c>
      <c r="D28" s="11"/>
      <c r="E28" s="11"/>
    </row>
    <row r="29" ht="15.75" customHeight="1">
      <c r="C29" s="22" t="s">
        <v>32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C30" s="24" t="s">
        <v>34</v>
      </c>
      <c r="D30" s="24"/>
      <c r="E30" s="24"/>
      <c r="F30" s="24"/>
      <c r="G30" s="24"/>
      <c r="H30" s="24"/>
      <c r="I30" s="24"/>
    </row>
    <row r="31" ht="15.75" customHeight="1">
      <c r="C31" t="s">
        <v>35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44"/>
    <col customWidth="1" min="2" max="2" width="5.11"/>
    <col customWidth="1" min="3" max="3" width="4.33"/>
    <col customWidth="1" min="4" max="8" width="5.11"/>
    <col customWidth="1" min="9" max="9" width="4.44"/>
    <col customWidth="1" min="10" max="10" width="8.11"/>
    <col customWidth="1" min="11" max="14" width="6.0"/>
    <col customWidth="1" min="15" max="15" width="5.11"/>
    <col customWidth="1" min="16" max="16" width="4.44"/>
    <col customWidth="1" min="17" max="17" width="8.11"/>
    <col customWidth="1" min="18" max="20" width="6.11"/>
    <col customWidth="1" min="21" max="21" width="5.11"/>
    <col customWidth="1" min="22" max="22" width="4.44"/>
    <col customWidth="1" min="23" max="23" width="8.11"/>
    <col customWidth="1" min="24" max="26" width="6.11"/>
  </cols>
  <sheetData>
    <row r="1" ht="15.75" customHeight="1">
      <c r="A1" s="2" t="s">
        <v>1</v>
      </c>
    </row>
    <row r="2" ht="15.75" customHeight="1">
      <c r="M2" s="4" t="s">
        <v>11</v>
      </c>
    </row>
    <row r="3" ht="15.75" customHeight="1">
      <c r="M3" s="6"/>
    </row>
    <row r="4" ht="15.75" customHeight="1">
      <c r="A4" t="s">
        <v>12</v>
      </c>
      <c r="D4" s="1">
        <v>16000.0</v>
      </c>
      <c r="E4" s="1">
        <v>17000.0</v>
      </c>
      <c r="F4" s="1">
        <v>18000.0</v>
      </c>
      <c r="G4" s="1">
        <v>19000.0</v>
      </c>
      <c r="J4" s="1">
        <v>19001.0</v>
      </c>
      <c r="K4" s="1">
        <v>20000.0</v>
      </c>
      <c r="L4" s="1">
        <v>21000.0</v>
      </c>
      <c r="M4" s="4">
        <v>21600.0</v>
      </c>
      <c r="N4" s="1">
        <v>22000.0</v>
      </c>
      <c r="Q4" s="1">
        <v>22001.0</v>
      </c>
      <c r="R4" s="1">
        <v>23000.0</v>
      </c>
      <c r="S4" s="1">
        <v>24000.0</v>
      </c>
      <c r="T4" s="1">
        <v>25000.0</v>
      </c>
      <c r="W4" s="1">
        <v>25001.0</v>
      </c>
      <c r="X4" s="1">
        <v>26000.0</v>
      </c>
      <c r="Y4" s="1">
        <v>27000.0</v>
      </c>
      <c r="Z4" s="1">
        <v>28000.0</v>
      </c>
    </row>
    <row r="5" ht="15.75" customHeight="1">
      <c r="A5" t="s">
        <v>13</v>
      </c>
      <c r="D5">
        <f t="shared" ref="D5:G5" si="1">SUM($B9:$B21)</f>
        <v>16000</v>
      </c>
      <c r="E5">
        <f t="shared" si="1"/>
        <v>16000</v>
      </c>
      <c r="F5">
        <f t="shared" si="1"/>
        <v>16000</v>
      </c>
      <c r="G5">
        <f t="shared" si="1"/>
        <v>16000</v>
      </c>
      <c r="J5">
        <f t="shared" ref="J5:N5" si="2">SUM($H9:$H21)</f>
        <v>19000</v>
      </c>
      <c r="K5">
        <f t="shared" si="2"/>
        <v>19000</v>
      </c>
      <c r="L5">
        <f t="shared" si="2"/>
        <v>19000</v>
      </c>
      <c r="M5" s="6">
        <f t="shared" si="2"/>
        <v>19000</v>
      </c>
      <c r="N5">
        <f t="shared" si="2"/>
        <v>19000</v>
      </c>
      <c r="Q5">
        <f t="shared" ref="Q5:T5" si="3">SUM($O9:$O21)</f>
        <v>22000</v>
      </c>
      <c r="R5">
        <f t="shared" si="3"/>
        <v>22000</v>
      </c>
      <c r="S5">
        <f t="shared" si="3"/>
        <v>22000</v>
      </c>
      <c r="T5">
        <f t="shared" si="3"/>
        <v>22000</v>
      </c>
      <c r="W5">
        <f t="shared" ref="W5:Z5" si="4">SUM($U9:$U21)</f>
        <v>25000</v>
      </c>
      <c r="X5">
        <f t="shared" si="4"/>
        <v>25000</v>
      </c>
      <c r="Y5">
        <f t="shared" si="4"/>
        <v>25000</v>
      </c>
      <c r="Z5">
        <f t="shared" si="4"/>
        <v>25000</v>
      </c>
    </row>
    <row r="6" ht="16.5" customHeight="1">
      <c r="A6" t="s">
        <v>14</v>
      </c>
      <c r="D6" s="1">
        <v>4.0</v>
      </c>
      <c r="E6" s="1">
        <v>4.0</v>
      </c>
      <c r="F6" s="1">
        <v>4.0</v>
      </c>
      <c r="G6" s="1">
        <v>4.0</v>
      </c>
      <c r="J6" s="1">
        <v>5.0</v>
      </c>
      <c r="K6" s="1">
        <v>5.0</v>
      </c>
      <c r="L6" s="1">
        <v>5.0</v>
      </c>
      <c r="M6" s="4">
        <v>5.0</v>
      </c>
      <c r="N6" s="1">
        <v>6.0</v>
      </c>
      <c r="Q6" s="1">
        <v>6.0</v>
      </c>
      <c r="R6" s="1">
        <v>6.0</v>
      </c>
      <c r="S6" s="1">
        <v>6.0</v>
      </c>
      <c r="T6" s="1">
        <v>7.0</v>
      </c>
      <c r="W6" s="1">
        <v>7.0</v>
      </c>
      <c r="X6" s="1">
        <v>7.0</v>
      </c>
      <c r="Y6" s="1">
        <v>7.0</v>
      </c>
      <c r="Z6" s="1">
        <v>8.0</v>
      </c>
    </row>
    <row r="7" ht="15.75" customHeight="1">
      <c r="A7" t="s">
        <v>15</v>
      </c>
      <c r="D7">
        <f t="shared" ref="D7:G7" si="5">+D4-D5</f>
        <v>0</v>
      </c>
      <c r="E7">
        <f t="shared" si="5"/>
        <v>1000</v>
      </c>
      <c r="F7">
        <f t="shared" si="5"/>
        <v>2000</v>
      </c>
      <c r="G7">
        <f t="shared" si="5"/>
        <v>3000</v>
      </c>
      <c r="J7">
        <f t="shared" ref="J7:N7" si="6">+J4-J5</f>
        <v>1</v>
      </c>
      <c r="K7">
        <f t="shared" si="6"/>
        <v>1000</v>
      </c>
      <c r="L7">
        <f t="shared" si="6"/>
        <v>2000</v>
      </c>
      <c r="M7" s="6">
        <f t="shared" si="6"/>
        <v>2600</v>
      </c>
      <c r="N7">
        <f t="shared" si="6"/>
        <v>3000</v>
      </c>
      <c r="Q7">
        <f t="shared" ref="Q7:T7" si="7">+Q4-Q5</f>
        <v>1</v>
      </c>
      <c r="R7">
        <f t="shared" si="7"/>
        <v>1000</v>
      </c>
      <c r="S7">
        <f t="shared" si="7"/>
        <v>2000</v>
      </c>
      <c r="T7">
        <f t="shared" si="7"/>
        <v>3000</v>
      </c>
      <c r="W7">
        <f t="shared" ref="W7:Z7" si="8">+W4-W5</f>
        <v>1</v>
      </c>
      <c r="X7">
        <f t="shared" si="8"/>
        <v>1000</v>
      </c>
      <c r="Y7">
        <f t="shared" si="8"/>
        <v>2000</v>
      </c>
      <c r="Z7">
        <f t="shared" si="8"/>
        <v>3000</v>
      </c>
    </row>
    <row r="8" ht="15.75" customHeight="1">
      <c r="M8" s="6"/>
    </row>
    <row r="9" ht="15.75" customHeight="1">
      <c r="A9" t="s">
        <v>19</v>
      </c>
      <c r="B9" s="13">
        <f>+'formula 2500'!B8</f>
        <v>4400</v>
      </c>
      <c r="C9" s="15">
        <f>+'formula 2500'!C8</f>
        <v>0.2</v>
      </c>
      <c r="D9" s="17">
        <f t="shared" ref="D9:G9" si="9">+D$7*$C9+$B9</f>
        <v>4400</v>
      </c>
      <c r="E9" s="17">
        <f t="shared" si="9"/>
        <v>4600</v>
      </c>
      <c r="F9" s="17">
        <f t="shared" si="9"/>
        <v>4800</v>
      </c>
      <c r="G9" s="17">
        <f t="shared" si="9"/>
        <v>5000</v>
      </c>
      <c r="H9" s="18">
        <f>+'formula 2500'!F8</f>
        <v>5000</v>
      </c>
      <c r="I9" s="19">
        <f>+'formula 2500'!G8</f>
        <v>0.15</v>
      </c>
      <c r="J9" s="11">
        <f t="shared" ref="J9:N9" si="10">+J$7*$I9+$H9</f>
        <v>5000.15</v>
      </c>
      <c r="K9" s="11">
        <f t="shared" si="10"/>
        <v>5150</v>
      </c>
      <c r="L9" s="11">
        <f t="shared" si="10"/>
        <v>5300</v>
      </c>
      <c r="M9" s="21">
        <f t="shared" si="10"/>
        <v>5390</v>
      </c>
      <c r="N9" s="11">
        <f t="shared" si="10"/>
        <v>5450</v>
      </c>
      <c r="O9" s="13">
        <f>+'formula 2500'!J8</f>
        <v>5400</v>
      </c>
      <c r="P9" s="15">
        <f>+'formula 2500'!K8</f>
        <v>0.15</v>
      </c>
      <c r="Q9" s="11">
        <f t="shared" ref="Q9:T9" si="11">+Q$7*$P9+$O9</f>
        <v>5400.15</v>
      </c>
      <c r="R9" s="11">
        <f t="shared" si="11"/>
        <v>5550</v>
      </c>
      <c r="S9" s="11">
        <f t="shared" si="11"/>
        <v>5700</v>
      </c>
      <c r="T9" s="11">
        <f t="shared" si="11"/>
        <v>5850</v>
      </c>
      <c r="U9" s="13">
        <f>+'formula 2500'!N8</f>
        <v>5700</v>
      </c>
      <c r="V9" s="15">
        <f>+'formula 2500'!O8</f>
        <v>0.13</v>
      </c>
      <c r="W9" s="11">
        <f t="shared" ref="W9:Z9" si="12">+W$7*$V9+$U9</f>
        <v>5700.13</v>
      </c>
      <c r="X9" s="11">
        <f t="shared" si="12"/>
        <v>5830</v>
      </c>
      <c r="Y9" s="11">
        <f t="shared" si="12"/>
        <v>5960</v>
      </c>
      <c r="Z9" s="11">
        <f t="shared" si="12"/>
        <v>6090</v>
      </c>
    </row>
    <row r="10" ht="15.75" customHeight="1">
      <c r="A10" t="s">
        <v>33</v>
      </c>
      <c r="B10" s="13" t="str">
        <f>+'formula 2500'!B9</f>
        <v/>
      </c>
      <c r="C10" s="15">
        <f>+'formula 2500'!C9</f>
        <v>0</v>
      </c>
      <c r="D10">
        <f t="shared" ref="D10:G10" si="13">+D$7*$C10</f>
        <v>0</v>
      </c>
      <c r="E10">
        <f t="shared" si="13"/>
        <v>0</v>
      </c>
      <c r="F10">
        <f t="shared" si="13"/>
        <v>0</v>
      </c>
      <c r="G10">
        <f t="shared" si="13"/>
        <v>0</v>
      </c>
      <c r="H10" s="18">
        <f>+'formula 2500'!F9</f>
        <v>4300</v>
      </c>
      <c r="I10" s="19">
        <f>+'formula 2500'!G9</f>
        <v>0.08</v>
      </c>
      <c r="J10" s="17">
        <f t="shared" ref="J10:N10" si="14">+J$7*$I10+$H10</f>
        <v>4300.08</v>
      </c>
      <c r="K10" s="17">
        <f t="shared" si="14"/>
        <v>4380</v>
      </c>
      <c r="L10" s="17">
        <f t="shared" si="14"/>
        <v>4460</v>
      </c>
      <c r="M10" s="26">
        <f t="shared" si="14"/>
        <v>4508</v>
      </c>
      <c r="N10" s="17">
        <f t="shared" si="14"/>
        <v>4540</v>
      </c>
      <c r="O10" s="13">
        <f>+'formula 2500'!J9</f>
        <v>4400</v>
      </c>
      <c r="P10" s="15">
        <f>+'formula 2500'!K9</f>
        <v>0.05</v>
      </c>
      <c r="Q10" s="11">
        <f t="shared" ref="Q10:T10" si="15">+Q$7*$P10+$O10</f>
        <v>4400.05</v>
      </c>
      <c r="R10" s="11">
        <f t="shared" si="15"/>
        <v>4450</v>
      </c>
      <c r="S10" s="11">
        <f t="shared" si="15"/>
        <v>4500</v>
      </c>
      <c r="T10" s="11">
        <f t="shared" si="15"/>
        <v>4550</v>
      </c>
      <c r="U10" s="13">
        <f>+'formula 2500'!N9</f>
        <v>4500</v>
      </c>
      <c r="V10" s="15">
        <f>+'formula 2500'!O9</f>
        <v>0.05</v>
      </c>
      <c r="W10" s="11">
        <f t="shared" ref="W10:Z10" si="16">+W$7*$V10+$U10</f>
        <v>4500.05</v>
      </c>
      <c r="X10" s="11">
        <f t="shared" si="16"/>
        <v>4550</v>
      </c>
      <c r="Y10" s="11">
        <f t="shared" si="16"/>
        <v>4600</v>
      </c>
      <c r="Z10" s="11">
        <f t="shared" si="16"/>
        <v>4650</v>
      </c>
    </row>
    <row r="11" ht="15.75" customHeight="1">
      <c r="A11" t="s">
        <v>39</v>
      </c>
      <c r="B11" s="13" t="str">
        <f>+'formula 2500'!B10</f>
        <v/>
      </c>
      <c r="C11" s="15">
        <f>+'formula 2500'!C10</f>
        <v>0</v>
      </c>
      <c r="D11">
        <f t="shared" ref="D11:G11" si="17">+D$7*$C11</f>
        <v>0</v>
      </c>
      <c r="E11">
        <f t="shared" si="17"/>
        <v>0</v>
      </c>
      <c r="F11">
        <f t="shared" si="17"/>
        <v>0</v>
      </c>
      <c r="G11">
        <f t="shared" si="17"/>
        <v>0</v>
      </c>
      <c r="H11" s="18" t="str">
        <f>+'formula 2500'!F10</f>
        <v/>
      </c>
      <c r="I11" s="19">
        <f>+'formula 2500'!G10</f>
        <v>0</v>
      </c>
      <c r="J11">
        <f t="shared" ref="J11:N11" si="18">+J$7*$I11+$H11</f>
        <v>0</v>
      </c>
      <c r="K11">
        <f t="shared" si="18"/>
        <v>0</v>
      </c>
      <c r="L11">
        <f t="shared" si="18"/>
        <v>0</v>
      </c>
      <c r="M11" s="6">
        <f t="shared" si="18"/>
        <v>0</v>
      </c>
      <c r="N11">
        <f t="shared" si="18"/>
        <v>0</v>
      </c>
      <c r="O11" s="13" t="str">
        <f>+'formula 2500'!J10</f>
        <v/>
      </c>
      <c r="P11" s="15">
        <f>+'formula 2500'!K10</f>
        <v>0</v>
      </c>
      <c r="Q11">
        <f t="shared" ref="Q11:T11" si="19">+Q$7*$P11+$O11</f>
        <v>0</v>
      </c>
      <c r="R11">
        <f t="shared" si="19"/>
        <v>0</v>
      </c>
      <c r="S11">
        <f t="shared" si="19"/>
        <v>0</v>
      </c>
      <c r="T11">
        <f t="shared" si="19"/>
        <v>0</v>
      </c>
      <c r="U11" s="13" t="str">
        <f>+'formula 2500'!N10</f>
        <v/>
      </c>
      <c r="V11" s="15">
        <f>+'formula 2500'!O10</f>
        <v>0</v>
      </c>
      <c r="W11">
        <f t="shared" ref="W11:Z11" si="20">+W$7*$V11+$U11</f>
        <v>0</v>
      </c>
      <c r="X11">
        <f t="shared" si="20"/>
        <v>0</v>
      </c>
      <c r="Y11">
        <f t="shared" si="20"/>
        <v>0</v>
      </c>
      <c r="Z11">
        <f t="shared" si="20"/>
        <v>0</v>
      </c>
    </row>
    <row r="12" ht="15.75" customHeight="1">
      <c r="B12" s="13"/>
      <c r="C12" s="15"/>
      <c r="H12" s="18"/>
      <c r="I12" s="19"/>
      <c r="M12" s="6"/>
      <c r="O12" s="13"/>
      <c r="P12" s="15"/>
      <c r="U12" s="13"/>
      <c r="V12" s="15"/>
    </row>
    <row r="13" ht="15.75" customHeight="1">
      <c r="A13" t="s">
        <v>40</v>
      </c>
      <c r="B13" s="13">
        <f>+'formula 2500'!B12</f>
        <v>4000</v>
      </c>
      <c r="C13" s="15">
        <f>+'formula 2500'!C12</f>
        <v>0.2</v>
      </c>
      <c r="D13" s="11">
        <f t="shared" ref="D13:G13" si="21">+D$7*$C13+$B13</f>
        <v>4000</v>
      </c>
      <c r="E13" s="11">
        <f t="shared" si="21"/>
        <v>4200</v>
      </c>
      <c r="F13" s="11">
        <f t="shared" si="21"/>
        <v>4400</v>
      </c>
      <c r="G13" s="11">
        <f t="shared" si="21"/>
        <v>4600</v>
      </c>
      <c r="H13" s="18">
        <f>+'formula 2500'!F12</f>
        <v>4000</v>
      </c>
      <c r="I13" s="19">
        <f>+'formula 2500'!G12</f>
        <v>0.12</v>
      </c>
      <c r="J13" s="11">
        <f t="shared" ref="J13:N13" si="22">+J$7*$I13+$H13</f>
        <v>4000.12</v>
      </c>
      <c r="K13" s="11">
        <f t="shared" si="22"/>
        <v>4120</v>
      </c>
      <c r="L13" s="11">
        <f t="shared" si="22"/>
        <v>4240</v>
      </c>
      <c r="M13" s="21">
        <f t="shared" si="22"/>
        <v>4312</v>
      </c>
      <c r="N13" s="11">
        <f t="shared" si="22"/>
        <v>4360</v>
      </c>
      <c r="O13" s="13">
        <f>+'formula 2500'!J12</f>
        <v>4000</v>
      </c>
      <c r="P13" s="15">
        <f>+'formula 2500'!K12</f>
        <v>0.14</v>
      </c>
      <c r="Q13" s="11">
        <f t="shared" ref="Q13:T13" si="23">+Q$7*$P13+$O13</f>
        <v>4000.14</v>
      </c>
      <c r="R13" s="11">
        <f t="shared" si="23"/>
        <v>4140</v>
      </c>
      <c r="S13" s="11">
        <f t="shared" si="23"/>
        <v>4280</v>
      </c>
      <c r="T13" s="11">
        <f t="shared" si="23"/>
        <v>4420</v>
      </c>
      <c r="U13" s="13">
        <f>+'formula 2500'!N12</f>
        <v>4000</v>
      </c>
      <c r="V13" s="15">
        <f>+'formula 2500'!O12</f>
        <v>0.12</v>
      </c>
      <c r="W13" s="11">
        <f t="shared" ref="W13:Z13" si="24">+W$7*$V13+$U13</f>
        <v>4000.12</v>
      </c>
      <c r="X13" s="11">
        <f t="shared" si="24"/>
        <v>4120</v>
      </c>
      <c r="Y13" s="11">
        <f t="shared" si="24"/>
        <v>4240</v>
      </c>
      <c r="Z13" s="11">
        <f t="shared" si="24"/>
        <v>4360</v>
      </c>
    </row>
    <row r="14" ht="15.75" customHeight="1">
      <c r="A14" t="s">
        <v>41</v>
      </c>
      <c r="B14" s="13">
        <f>+'formula 2500'!B13</f>
        <v>3850</v>
      </c>
      <c r="C14" s="15">
        <f>+'formula 2500'!C13</f>
        <v>0.16</v>
      </c>
      <c r="D14" s="11">
        <f t="shared" ref="D14:G14" si="25">+D$7*$C14+$B14</f>
        <v>3850</v>
      </c>
      <c r="E14" s="11">
        <f t="shared" si="25"/>
        <v>4010</v>
      </c>
      <c r="F14" s="11">
        <f t="shared" si="25"/>
        <v>4170</v>
      </c>
      <c r="G14" s="11">
        <f t="shared" si="25"/>
        <v>4330</v>
      </c>
      <c r="H14" s="18">
        <f>+'formula 2500'!F13</f>
        <v>3200</v>
      </c>
      <c r="I14" s="19">
        <f>+'formula 2500'!G13</f>
        <v>0.09</v>
      </c>
      <c r="J14" s="11">
        <f t="shared" ref="J14:N14" si="26">+J$7*$I14+$H14</f>
        <v>3200.09</v>
      </c>
      <c r="K14" s="11">
        <f t="shared" si="26"/>
        <v>3290</v>
      </c>
      <c r="L14" s="11">
        <f t="shared" si="26"/>
        <v>3380</v>
      </c>
      <c r="M14" s="21">
        <f t="shared" si="26"/>
        <v>3434</v>
      </c>
      <c r="N14" s="11">
        <f t="shared" si="26"/>
        <v>3470</v>
      </c>
      <c r="O14" s="13">
        <f>+'formula 2500'!J13</f>
        <v>3200</v>
      </c>
      <c r="P14" s="15">
        <f>+'formula 2500'!K13</f>
        <v>0.1</v>
      </c>
      <c r="Q14" s="11">
        <f t="shared" ref="Q14:T14" si="27">+Q$7*$P14+$O14</f>
        <v>3200.1</v>
      </c>
      <c r="R14" s="11">
        <f t="shared" si="27"/>
        <v>3300</v>
      </c>
      <c r="S14" s="11">
        <f t="shared" si="27"/>
        <v>3400</v>
      </c>
      <c r="T14" s="11">
        <f t="shared" si="27"/>
        <v>3500</v>
      </c>
      <c r="U14" s="13">
        <f>+'formula 2500'!N13</f>
        <v>3200</v>
      </c>
      <c r="V14" s="15">
        <f>+'formula 2500'!O13</f>
        <v>0.09</v>
      </c>
      <c r="W14" s="11">
        <f t="shared" ref="W14:Z14" si="28">+W$7*$V14+$U14</f>
        <v>3200.09</v>
      </c>
      <c r="X14" s="11">
        <f t="shared" si="28"/>
        <v>3290</v>
      </c>
      <c r="Y14" s="11">
        <f t="shared" si="28"/>
        <v>3380</v>
      </c>
      <c r="Z14" s="11">
        <f t="shared" si="28"/>
        <v>3470</v>
      </c>
    </row>
    <row r="15" ht="15.75" customHeight="1">
      <c r="A15" t="s">
        <v>42</v>
      </c>
      <c r="B15" s="13">
        <f>+'formula 2500'!B14</f>
        <v>3750</v>
      </c>
      <c r="C15" s="15">
        <f>+'formula 2500'!C14</f>
        <v>0.14</v>
      </c>
      <c r="D15" s="11">
        <f t="shared" ref="D15:G15" si="29">+D$7*$C15+$B15</f>
        <v>3750</v>
      </c>
      <c r="E15" s="11">
        <f t="shared" si="29"/>
        <v>3890</v>
      </c>
      <c r="F15" s="11">
        <f t="shared" si="29"/>
        <v>4030</v>
      </c>
      <c r="G15" s="11">
        <f t="shared" si="29"/>
        <v>4170</v>
      </c>
      <c r="H15" s="18">
        <f>+'formula 2500'!F14</f>
        <v>2500</v>
      </c>
      <c r="I15" s="19">
        <f>+'formula 2500'!G14</f>
        <v>0.06</v>
      </c>
      <c r="J15" s="11">
        <f t="shared" ref="J15:N15" si="30">+J$7*$I15+$H15</f>
        <v>2500.06</v>
      </c>
      <c r="K15" s="11">
        <f t="shared" si="30"/>
        <v>2560</v>
      </c>
      <c r="L15" s="11">
        <f t="shared" si="30"/>
        <v>2620</v>
      </c>
      <c r="M15" s="21">
        <f t="shared" si="30"/>
        <v>2656</v>
      </c>
      <c r="N15" s="11">
        <f t="shared" si="30"/>
        <v>2680</v>
      </c>
      <c r="O15" s="13">
        <f>+'formula 2500'!J14</f>
        <v>2500</v>
      </c>
      <c r="P15" s="15">
        <f>+'formula 2500'!K14</f>
        <v>0.06</v>
      </c>
      <c r="Q15" s="11">
        <f t="shared" ref="Q15:T15" si="31">+Q$7*$P15+$O15</f>
        <v>2500.06</v>
      </c>
      <c r="R15" s="11">
        <f t="shared" si="31"/>
        <v>2560</v>
      </c>
      <c r="S15" s="11">
        <f t="shared" si="31"/>
        <v>2620</v>
      </c>
      <c r="T15" s="11">
        <f t="shared" si="31"/>
        <v>2680</v>
      </c>
      <c r="U15" s="13">
        <f>+'formula 2500'!N14</f>
        <v>2600</v>
      </c>
      <c r="V15" s="15">
        <f>+'formula 2500'!O14</f>
        <v>0.07</v>
      </c>
      <c r="W15" s="11">
        <f t="shared" ref="W15:Z15" si="32">+W$7*$V15+$U15</f>
        <v>2600.07</v>
      </c>
      <c r="X15" s="11">
        <f t="shared" si="32"/>
        <v>2670</v>
      </c>
      <c r="Y15" s="11">
        <f t="shared" si="32"/>
        <v>2740</v>
      </c>
      <c r="Z15" s="11">
        <f t="shared" si="32"/>
        <v>2810</v>
      </c>
    </row>
    <row r="16" ht="15.75" customHeight="1">
      <c r="A16" t="s">
        <v>43</v>
      </c>
      <c r="B16" s="13">
        <f>+'formula 2500'!B15</f>
        <v>0</v>
      </c>
      <c r="C16" s="15">
        <f>+'formula 2500'!C15</f>
        <v>0.3</v>
      </c>
      <c r="D16">
        <f t="shared" ref="D16:G16" si="33">+D$7*$C16+$B16</f>
        <v>0</v>
      </c>
      <c r="E16" s="27">
        <f t="shared" si="33"/>
        <v>300</v>
      </c>
      <c r="F16" s="27">
        <f t="shared" si="33"/>
        <v>600</v>
      </c>
      <c r="G16" s="27">
        <f t="shared" si="33"/>
        <v>900</v>
      </c>
      <c r="H16" s="18">
        <f>+'formula 2500'!F15</f>
        <v>0</v>
      </c>
      <c r="I16" s="19">
        <f>+'formula 2500'!G15</f>
        <v>0.5</v>
      </c>
      <c r="J16" s="16">
        <f t="shared" ref="J16:N16" si="34">+J$7*$I16+$H16</f>
        <v>0.5</v>
      </c>
      <c r="K16" s="16">
        <f t="shared" si="34"/>
        <v>500</v>
      </c>
      <c r="L16" s="16">
        <f t="shared" si="34"/>
        <v>1000</v>
      </c>
      <c r="M16" s="28">
        <f t="shared" si="34"/>
        <v>1300</v>
      </c>
      <c r="N16" s="11">
        <f t="shared" si="34"/>
        <v>1500</v>
      </c>
      <c r="O16" s="13">
        <f>+'formula 2500'!J15</f>
        <v>2500</v>
      </c>
      <c r="P16" s="15">
        <f>+'formula 2500'!K15</f>
        <v>0</v>
      </c>
      <c r="Q16" s="11">
        <f t="shared" ref="Q16:T16" si="35">+Q$7*$P16+$O16</f>
        <v>2500</v>
      </c>
      <c r="R16" s="11">
        <f t="shared" si="35"/>
        <v>2500</v>
      </c>
      <c r="S16" s="11">
        <f t="shared" si="35"/>
        <v>2500</v>
      </c>
      <c r="T16" s="11">
        <f t="shared" si="35"/>
        <v>2500</v>
      </c>
      <c r="U16" s="13">
        <f>+'formula 2500'!N15</f>
        <v>2500</v>
      </c>
      <c r="V16" s="15">
        <f>+'formula 2500'!O15</f>
        <v>0.04</v>
      </c>
      <c r="W16" s="11">
        <f t="shared" ref="W16:Z16" si="36">+W$7*$V16+$U16</f>
        <v>2500.04</v>
      </c>
      <c r="X16" s="11">
        <f t="shared" si="36"/>
        <v>2540</v>
      </c>
      <c r="Y16" s="11">
        <f t="shared" si="36"/>
        <v>2580</v>
      </c>
      <c r="Z16" s="11">
        <f t="shared" si="36"/>
        <v>2620</v>
      </c>
    </row>
    <row r="17" ht="15.75" customHeight="1">
      <c r="A17" t="s">
        <v>44</v>
      </c>
      <c r="B17" s="13" t="str">
        <f>+'formula 2500'!B16</f>
        <v/>
      </c>
      <c r="C17" s="15" t="str">
        <f>+'formula 2500'!C16</f>
        <v/>
      </c>
      <c r="D17">
        <f t="shared" ref="D17:G17" si="37">+D$7*$C17+$B17</f>
        <v>0</v>
      </c>
      <c r="E17">
        <f t="shared" si="37"/>
        <v>0</v>
      </c>
      <c r="F17">
        <f t="shared" si="37"/>
        <v>0</v>
      </c>
      <c r="G17">
        <f t="shared" si="37"/>
        <v>0</v>
      </c>
      <c r="H17" s="18" t="str">
        <f>+'formula 2500'!F16</f>
        <v/>
      </c>
      <c r="I17" s="19" t="str">
        <f>+'formula 2500'!G16</f>
        <v/>
      </c>
      <c r="J17">
        <f t="shared" ref="J17:N17" si="38">+J$7*$I17+$H17</f>
        <v>0</v>
      </c>
      <c r="K17">
        <f t="shared" si="38"/>
        <v>0</v>
      </c>
      <c r="L17">
        <f t="shared" si="38"/>
        <v>0</v>
      </c>
      <c r="M17" s="6">
        <f t="shared" si="38"/>
        <v>0</v>
      </c>
      <c r="N17">
        <f t="shared" si="38"/>
        <v>0</v>
      </c>
      <c r="O17" s="13">
        <f>+'formula 2500'!J16</f>
        <v>0</v>
      </c>
      <c r="P17" s="15">
        <f>+'formula 2500'!K16</f>
        <v>0.5</v>
      </c>
      <c r="Q17" s="27">
        <f t="shared" ref="Q17:T17" si="39">+Q$7*$P17+$O17</f>
        <v>0.5</v>
      </c>
      <c r="R17" s="27">
        <f t="shared" si="39"/>
        <v>500</v>
      </c>
      <c r="S17" s="27">
        <f t="shared" si="39"/>
        <v>1000</v>
      </c>
      <c r="T17" s="17">
        <f t="shared" si="39"/>
        <v>1500</v>
      </c>
      <c r="U17" s="13">
        <f>+'formula 2500'!N16</f>
        <v>2500</v>
      </c>
      <c r="V17" s="15">
        <f>+'formula 2500'!O16</f>
        <v>0</v>
      </c>
      <c r="W17" s="11">
        <f t="shared" ref="W17:Z17" si="40">+W$7*$V17+$U17</f>
        <v>2500</v>
      </c>
      <c r="X17" s="11">
        <f t="shared" si="40"/>
        <v>2500</v>
      </c>
      <c r="Y17" s="11">
        <f t="shared" si="40"/>
        <v>2500</v>
      </c>
      <c r="Z17" s="11">
        <f t="shared" si="40"/>
        <v>2500</v>
      </c>
    </row>
    <row r="18" ht="15.75" customHeight="1">
      <c r="A18" t="s">
        <v>45</v>
      </c>
      <c r="B18" s="13" t="str">
        <f>+'formula 2500'!B17</f>
        <v/>
      </c>
      <c r="C18" s="15" t="str">
        <f>+'formula 2500'!C17</f>
        <v/>
      </c>
      <c r="D18">
        <f t="shared" ref="D18:G18" si="41">+D$7*$C18+$B18</f>
        <v>0</v>
      </c>
      <c r="E18">
        <f t="shared" si="41"/>
        <v>0</v>
      </c>
      <c r="F18">
        <f t="shared" si="41"/>
        <v>0</v>
      </c>
      <c r="G18">
        <f t="shared" si="41"/>
        <v>0</v>
      </c>
      <c r="H18" s="18" t="str">
        <f>+'formula 2500'!F17</f>
        <v/>
      </c>
      <c r="I18" s="19" t="str">
        <f>+'formula 2500'!G17</f>
        <v/>
      </c>
      <c r="J18">
        <f t="shared" ref="J18:N18" si="42">+J$7*$I18+$H18</f>
        <v>0</v>
      </c>
      <c r="K18">
        <f t="shared" si="42"/>
        <v>0</v>
      </c>
      <c r="L18">
        <f t="shared" si="42"/>
        <v>0</v>
      </c>
      <c r="M18" s="6">
        <f t="shared" si="42"/>
        <v>0</v>
      </c>
      <c r="N18">
        <f t="shared" si="42"/>
        <v>0</v>
      </c>
      <c r="O18" s="13" t="str">
        <f>+'formula 2500'!J17</f>
        <v/>
      </c>
      <c r="P18" s="15" t="str">
        <f>+'formula 2500'!K17</f>
        <v/>
      </c>
      <c r="Q18">
        <f t="shared" ref="Q18:T18" si="43">+Q$7*$P18+$O18</f>
        <v>0</v>
      </c>
      <c r="R18">
        <f t="shared" si="43"/>
        <v>0</v>
      </c>
      <c r="S18">
        <f t="shared" si="43"/>
        <v>0</v>
      </c>
      <c r="T18">
        <f t="shared" si="43"/>
        <v>0</v>
      </c>
      <c r="U18" s="13">
        <f>+'formula 2500'!N17</f>
        <v>0</v>
      </c>
      <c r="V18" s="15">
        <f>+'formula 2500'!O17</f>
        <v>0.5</v>
      </c>
      <c r="W18" s="27">
        <f t="shared" ref="W18:Z18" si="44">+W$7*$V18+$U18</f>
        <v>0.5</v>
      </c>
      <c r="X18" s="27">
        <f t="shared" si="44"/>
        <v>500</v>
      </c>
      <c r="Y18" s="27">
        <f t="shared" si="44"/>
        <v>1000</v>
      </c>
      <c r="Z18" s="17">
        <f t="shared" si="44"/>
        <v>1500</v>
      </c>
    </row>
    <row r="19" ht="15.75" customHeight="1">
      <c r="A19" t="s">
        <v>46</v>
      </c>
      <c r="B19" s="13" t="str">
        <f>+'formula 2500'!B18</f>
        <v/>
      </c>
      <c r="C19" s="15" t="str">
        <f>+'formula 2500'!C18</f>
        <v/>
      </c>
      <c r="D19">
        <f t="shared" ref="D19:G19" si="45">+D$7*$C19+$B19</f>
        <v>0</v>
      </c>
      <c r="E19">
        <f t="shared" si="45"/>
        <v>0</v>
      </c>
      <c r="F19">
        <f t="shared" si="45"/>
        <v>0</v>
      </c>
      <c r="G19">
        <f t="shared" si="45"/>
        <v>0</v>
      </c>
      <c r="H19" s="18" t="str">
        <f>+'formula 2500'!F18</f>
        <v/>
      </c>
      <c r="I19" s="19" t="str">
        <f>+'formula 2500'!G18</f>
        <v/>
      </c>
      <c r="J19">
        <f t="shared" ref="J19:N19" si="46">+J$7*$I19+$H19</f>
        <v>0</v>
      </c>
      <c r="K19">
        <f t="shared" si="46"/>
        <v>0</v>
      </c>
      <c r="L19">
        <f t="shared" si="46"/>
        <v>0</v>
      </c>
      <c r="M19" s="6">
        <f t="shared" si="46"/>
        <v>0</v>
      </c>
      <c r="N19">
        <f t="shared" si="46"/>
        <v>0</v>
      </c>
      <c r="O19" s="13" t="str">
        <f>+'formula 2500'!J18</f>
        <v/>
      </c>
      <c r="P19" s="15" t="str">
        <f>+'formula 2500'!K18</f>
        <v/>
      </c>
      <c r="Q19">
        <f t="shared" ref="Q19:T19" si="47">+Q$7*$P19+$O19</f>
        <v>0</v>
      </c>
      <c r="R19">
        <f t="shared" si="47"/>
        <v>0</v>
      </c>
      <c r="S19">
        <f t="shared" si="47"/>
        <v>0</v>
      </c>
      <c r="T19">
        <f t="shared" si="47"/>
        <v>0</v>
      </c>
      <c r="U19" s="13" t="str">
        <f>+'formula 2500'!N18</f>
        <v/>
      </c>
      <c r="V19" s="15" t="str">
        <f>+'formula 2500'!O18</f>
        <v/>
      </c>
      <c r="W19">
        <f t="shared" ref="W19:Z19" si="48">+W$7*$V19+$U19</f>
        <v>0</v>
      </c>
      <c r="X19">
        <f t="shared" si="48"/>
        <v>0</v>
      </c>
      <c r="Y19">
        <f t="shared" si="48"/>
        <v>0</v>
      </c>
      <c r="Z19">
        <f t="shared" si="48"/>
        <v>0</v>
      </c>
    </row>
    <row r="20" ht="15.75" customHeight="1">
      <c r="A20" t="s">
        <v>47</v>
      </c>
      <c r="B20" s="13" t="str">
        <f>+'formula 2500'!B19</f>
        <v/>
      </c>
      <c r="C20" s="15" t="str">
        <f>+'formula 2500'!C19</f>
        <v/>
      </c>
      <c r="D20">
        <f t="shared" ref="D20:G20" si="49">+D$7*$C20+$B20</f>
        <v>0</v>
      </c>
      <c r="E20">
        <f t="shared" si="49"/>
        <v>0</v>
      </c>
      <c r="F20">
        <f t="shared" si="49"/>
        <v>0</v>
      </c>
      <c r="G20">
        <f t="shared" si="49"/>
        <v>0</v>
      </c>
      <c r="H20" s="18" t="str">
        <f>+'formula 2500'!F19</f>
        <v/>
      </c>
      <c r="I20" s="19" t="str">
        <f>+'formula 2500'!G19</f>
        <v/>
      </c>
      <c r="J20">
        <f t="shared" ref="J20:N20" si="50">+J$7*$I20+$H20</f>
        <v>0</v>
      </c>
      <c r="K20">
        <f t="shared" si="50"/>
        <v>0</v>
      </c>
      <c r="L20">
        <f t="shared" si="50"/>
        <v>0</v>
      </c>
      <c r="M20" s="6">
        <f t="shared" si="50"/>
        <v>0</v>
      </c>
      <c r="N20">
        <f t="shared" si="50"/>
        <v>0</v>
      </c>
      <c r="O20" s="13" t="str">
        <f>+'formula 2500'!J19</f>
        <v/>
      </c>
      <c r="P20" s="15" t="str">
        <f>+'formula 2500'!K19</f>
        <v/>
      </c>
      <c r="Q20">
        <f t="shared" ref="Q20:T20" si="51">+Q$7*$P20+$O20</f>
        <v>0</v>
      </c>
      <c r="R20">
        <f t="shared" si="51"/>
        <v>0</v>
      </c>
      <c r="S20">
        <f t="shared" si="51"/>
        <v>0</v>
      </c>
      <c r="T20">
        <f t="shared" si="51"/>
        <v>0</v>
      </c>
      <c r="U20" s="13" t="str">
        <f>+'formula 2500'!N19</f>
        <v/>
      </c>
      <c r="V20" s="15" t="str">
        <f>+'formula 2500'!O19</f>
        <v/>
      </c>
      <c r="W20">
        <f t="shared" ref="W20:Z20" si="52">+W$7*$V20+$U20</f>
        <v>0</v>
      </c>
      <c r="X20">
        <f t="shared" si="52"/>
        <v>0</v>
      </c>
      <c r="Y20">
        <f t="shared" si="52"/>
        <v>0</v>
      </c>
      <c r="Z20">
        <f t="shared" si="52"/>
        <v>0</v>
      </c>
    </row>
    <row r="21" ht="15.75" customHeight="1">
      <c r="A21" t="s">
        <v>48</v>
      </c>
      <c r="B21" s="13" t="str">
        <f>+'formula 2500'!B20</f>
        <v/>
      </c>
      <c r="C21" s="15" t="str">
        <f>+'formula 2500'!C20</f>
        <v/>
      </c>
      <c r="D21">
        <f t="shared" ref="D21:G21" si="53">+D$7*$C21+$B21</f>
        <v>0</v>
      </c>
      <c r="E21">
        <f t="shared" si="53"/>
        <v>0</v>
      </c>
      <c r="F21">
        <f t="shared" si="53"/>
        <v>0</v>
      </c>
      <c r="G21">
        <f t="shared" si="53"/>
        <v>0</v>
      </c>
      <c r="H21" s="18" t="str">
        <f>+'formula 2500'!F20</f>
        <v/>
      </c>
      <c r="I21" s="19" t="str">
        <f>+'formula 2500'!G20</f>
        <v/>
      </c>
      <c r="J21">
        <f t="shared" ref="J21:N21" si="54">+J$7*$I21+$H21</f>
        <v>0</v>
      </c>
      <c r="K21">
        <f t="shared" si="54"/>
        <v>0</v>
      </c>
      <c r="L21">
        <f t="shared" si="54"/>
        <v>0</v>
      </c>
      <c r="M21" s="6">
        <f t="shared" si="54"/>
        <v>0</v>
      </c>
      <c r="N21">
        <f t="shared" si="54"/>
        <v>0</v>
      </c>
      <c r="O21" s="13" t="str">
        <f>+'formula 2500'!J20</f>
        <v/>
      </c>
      <c r="P21" s="15" t="str">
        <f>+'formula 2500'!K20</f>
        <v/>
      </c>
      <c r="Q21">
        <f t="shared" ref="Q21:T21" si="55">+Q$7*$P21+$O21</f>
        <v>0</v>
      </c>
      <c r="R21">
        <f t="shared" si="55"/>
        <v>0</v>
      </c>
      <c r="S21">
        <f t="shared" si="55"/>
        <v>0</v>
      </c>
      <c r="T21">
        <f t="shared" si="55"/>
        <v>0</v>
      </c>
      <c r="U21" s="13" t="str">
        <f>+'formula 2500'!N20</f>
        <v/>
      </c>
      <c r="V21" s="15" t="str">
        <f>+'formula 2500'!O20</f>
        <v/>
      </c>
      <c r="W21">
        <f t="shared" ref="W21:Z21" si="56">+W$7*$V21+$U21</f>
        <v>0</v>
      </c>
      <c r="X21">
        <f t="shared" si="56"/>
        <v>0</v>
      </c>
      <c r="Y21">
        <f t="shared" si="56"/>
        <v>0</v>
      </c>
      <c r="Z21">
        <f t="shared" si="56"/>
        <v>0</v>
      </c>
    </row>
    <row r="22" ht="15.75" customHeight="1"/>
    <row r="23" ht="15.75" customHeight="1">
      <c r="D23">
        <f t="shared" ref="D23:G23" si="57">SUM(D9:D21)</f>
        <v>16000</v>
      </c>
      <c r="E23">
        <f t="shared" si="57"/>
        <v>17000</v>
      </c>
      <c r="F23">
        <f t="shared" si="57"/>
        <v>18000</v>
      </c>
      <c r="G23">
        <f t="shared" si="57"/>
        <v>19000</v>
      </c>
      <c r="J23">
        <f t="shared" ref="J23:L23" si="58">SUM(J9:J21)</f>
        <v>19001</v>
      </c>
      <c r="K23">
        <f t="shared" si="58"/>
        <v>20000</v>
      </c>
      <c r="L23">
        <f t="shared" si="58"/>
        <v>21000</v>
      </c>
      <c r="N23">
        <f>SUM(N9:N21)</f>
        <v>22000</v>
      </c>
      <c r="Q23">
        <f t="shared" ref="Q23:T23" si="59">SUM(Q9:Q21)</f>
        <v>22001</v>
      </c>
      <c r="R23">
        <f t="shared" si="59"/>
        <v>23000</v>
      </c>
      <c r="S23">
        <f t="shared" si="59"/>
        <v>24000</v>
      </c>
      <c r="T23">
        <f t="shared" si="59"/>
        <v>25000</v>
      </c>
      <c r="W23">
        <f t="shared" ref="W23:Z23" si="60">SUM(W9:W21)</f>
        <v>25001</v>
      </c>
      <c r="X23">
        <f t="shared" si="60"/>
        <v>26000</v>
      </c>
      <c r="Y23">
        <f t="shared" si="60"/>
        <v>27000</v>
      </c>
      <c r="Z23">
        <f t="shared" si="60"/>
        <v>28000</v>
      </c>
    </row>
    <row r="24" ht="15.75" customHeight="1"/>
    <row r="25" ht="15.75" customHeight="1"/>
    <row r="26" ht="15.75" customHeight="1">
      <c r="A26" s="29" t="s">
        <v>49</v>
      </c>
    </row>
    <row r="27" ht="15.75" customHeight="1"/>
    <row r="28" ht="15.75" customHeight="1">
      <c r="A28" t="s">
        <v>19</v>
      </c>
      <c r="D28" s="30">
        <f t="shared" ref="D28:G28" si="61">+D9/D$4</f>
        <v>0.275</v>
      </c>
      <c r="E28" s="30">
        <f t="shared" si="61"/>
        <v>0.2705882353</v>
      </c>
      <c r="F28" s="30">
        <f t="shared" si="61"/>
        <v>0.2666666667</v>
      </c>
      <c r="G28" s="30">
        <f t="shared" si="61"/>
        <v>0.2631578947</v>
      </c>
      <c r="H28" s="30" t="s">
        <v>50</v>
      </c>
      <c r="I28" s="30"/>
      <c r="J28" s="30">
        <f t="shared" ref="J28:L28" si="62">+J9/J$4</f>
        <v>0.2631519394</v>
      </c>
      <c r="K28" s="30">
        <f t="shared" si="62"/>
        <v>0.2575</v>
      </c>
      <c r="L28" s="30">
        <f t="shared" si="62"/>
        <v>0.2523809524</v>
      </c>
      <c r="M28" s="30"/>
      <c r="N28" s="30">
        <f t="shared" ref="N28:N30" si="67">+N9/N$4</f>
        <v>0.2477272727</v>
      </c>
      <c r="O28" s="30"/>
      <c r="P28" s="30"/>
      <c r="Q28" s="30">
        <f t="shared" ref="Q28:T28" si="63">+Q9/Q$4</f>
        <v>0.2454502068</v>
      </c>
      <c r="R28" s="30">
        <f t="shared" si="63"/>
        <v>0.2413043478</v>
      </c>
      <c r="S28" s="30">
        <f t="shared" si="63"/>
        <v>0.2375</v>
      </c>
      <c r="T28" s="30">
        <f t="shared" si="63"/>
        <v>0.234</v>
      </c>
      <c r="U28" s="30"/>
      <c r="V28" s="30"/>
      <c r="W28" s="30">
        <f t="shared" ref="W28:Z28" si="64">+W9/W$4</f>
        <v>0.2279960802</v>
      </c>
      <c r="X28" s="30">
        <f t="shared" si="64"/>
        <v>0.2242307692</v>
      </c>
      <c r="Y28" s="30">
        <f t="shared" si="64"/>
        <v>0.2207407407</v>
      </c>
      <c r="Z28" s="30">
        <f t="shared" si="64"/>
        <v>0.2175</v>
      </c>
    </row>
    <row r="29" ht="15.75" customHeight="1">
      <c r="A29" t="s">
        <v>33</v>
      </c>
      <c r="D29" s="30">
        <f t="shared" ref="D29:G29" si="65">+D10/D$4</f>
        <v>0</v>
      </c>
      <c r="E29" s="30">
        <f t="shared" si="65"/>
        <v>0</v>
      </c>
      <c r="F29" s="30">
        <f t="shared" si="65"/>
        <v>0</v>
      </c>
      <c r="G29" s="30">
        <f t="shared" si="65"/>
        <v>0</v>
      </c>
      <c r="H29" s="30"/>
      <c r="I29" s="30"/>
      <c r="J29" s="30">
        <f t="shared" ref="J29:L29" si="66">+J10/J$4</f>
        <v>0.226308089</v>
      </c>
      <c r="K29" s="30">
        <f t="shared" si="66"/>
        <v>0.219</v>
      </c>
      <c r="L29" s="30">
        <f t="shared" si="66"/>
        <v>0.2123809524</v>
      </c>
      <c r="M29" s="30"/>
      <c r="N29" s="30">
        <f t="shared" si="67"/>
        <v>0.2063636364</v>
      </c>
      <c r="O29" s="30"/>
      <c r="P29" s="30"/>
      <c r="Q29" s="30">
        <f t="shared" ref="Q29:T29" si="68">+Q10/Q$4</f>
        <v>0.1999931821</v>
      </c>
      <c r="R29" s="30">
        <f t="shared" si="68"/>
        <v>0.1934782609</v>
      </c>
      <c r="S29" s="30">
        <f t="shared" si="68"/>
        <v>0.1875</v>
      </c>
      <c r="T29" s="30">
        <f t="shared" si="68"/>
        <v>0.182</v>
      </c>
      <c r="U29" s="30"/>
      <c r="V29" s="30"/>
      <c r="W29" s="30">
        <f t="shared" ref="W29:Z29" si="69">+W10/W$4</f>
        <v>0.1799948002</v>
      </c>
      <c r="X29" s="30">
        <f t="shared" si="69"/>
        <v>0.175</v>
      </c>
      <c r="Y29" s="30">
        <f t="shared" si="69"/>
        <v>0.1703703704</v>
      </c>
      <c r="Z29" s="30">
        <f t="shared" si="69"/>
        <v>0.1660714286</v>
      </c>
    </row>
    <row r="30" ht="15.75" customHeight="1">
      <c r="A30" t="s">
        <v>39</v>
      </c>
      <c r="D30" s="30">
        <f t="shared" ref="D30:G30" si="70">+D11/D$4</f>
        <v>0</v>
      </c>
      <c r="E30" s="30">
        <f t="shared" si="70"/>
        <v>0</v>
      </c>
      <c r="F30" s="30">
        <f t="shared" si="70"/>
        <v>0</v>
      </c>
      <c r="G30" s="30">
        <f t="shared" si="70"/>
        <v>0</v>
      </c>
      <c r="H30" s="30"/>
      <c r="I30" s="30"/>
      <c r="J30" s="30">
        <f t="shared" ref="J30:L30" si="71">+J11/J$4</f>
        <v>0</v>
      </c>
      <c r="K30" s="30">
        <f t="shared" si="71"/>
        <v>0</v>
      </c>
      <c r="L30" s="30">
        <f t="shared" si="71"/>
        <v>0</v>
      </c>
      <c r="M30" s="30"/>
      <c r="N30" s="30">
        <f t="shared" si="67"/>
        <v>0</v>
      </c>
      <c r="O30" s="30"/>
      <c r="P30" s="30"/>
      <c r="Q30" s="30">
        <f t="shared" ref="Q30:T30" si="72">+Q11/Q$4</f>
        <v>0</v>
      </c>
      <c r="R30" s="30">
        <f t="shared" si="72"/>
        <v>0</v>
      </c>
      <c r="S30" s="30">
        <f t="shared" si="72"/>
        <v>0</v>
      </c>
      <c r="T30" s="30">
        <f t="shared" si="72"/>
        <v>0</v>
      </c>
      <c r="U30" s="30"/>
      <c r="V30" s="30"/>
      <c r="W30" s="30">
        <f t="shared" ref="W30:Z30" si="73">+W11/W$4</f>
        <v>0</v>
      </c>
      <c r="X30" s="30">
        <f t="shared" si="73"/>
        <v>0</v>
      </c>
      <c r="Y30" s="30">
        <f t="shared" si="73"/>
        <v>0</v>
      </c>
      <c r="Z30" s="30">
        <f t="shared" si="73"/>
        <v>0</v>
      </c>
    </row>
    <row r="31" ht="15.75" customHeight="1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t="s">
        <v>40</v>
      </c>
      <c r="D32" s="30">
        <f t="shared" ref="D32:G32" si="74">+D13/D$4</f>
        <v>0.25</v>
      </c>
      <c r="E32" s="30">
        <f t="shared" si="74"/>
        <v>0.2470588235</v>
      </c>
      <c r="F32" s="30">
        <f t="shared" si="74"/>
        <v>0.2444444444</v>
      </c>
      <c r="G32" s="30">
        <f t="shared" si="74"/>
        <v>0.2421052632</v>
      </c>
      <c r="H32" s="30"/>
      <c r="I32" s="30"/>
      <c r="J32" s="30">
        <f t="shared" ref="J32:L32" si="75">+J13/J$4</f>
        <v>0.2105215515</v>
      </c>
      <c r="K32" s="30">
        <f t="shared" si="75"/>
        <v>0.206</v>
      </c>
      <c r="L32" s="30">
        <f t="shared" si="75"/>
        <v>0.2019047619</v>
      </c>
      <c r="M32" s="30"/>
      <c r="N32" s="30">
        <f t="shared" ref="N32:N40" si="80">+N13/N$4</f>
        <v>0.1981818182</v>
      </c>
      <c r="O32" s="30"/>
      <c r="P32" s="30"/>
      <c r="Q32" s="30">
        <f t="shared" ref="Q32:T32" si="76">+Q13/Q$4</f>
        <v>0.1818162811</v>
      </c>
      <c r="R32" s="30">
        <f t="shared" si="76"/>
        <v>0.18</v>
      </c>
      <c r="S32" s="30">
        <f t="shared" si="76"/>
        <v>0.1783333333</v>
      </c>
      <c r="T32" s="30">
        <f t="shared" si="76"/>
        <v>0.1768</v>
      </c>
      <c r="U32" s="30"/>
      <c r="V32" s="30"/>
      <c r="W32" s="30">
        <f t="shared" ref="W32:Z32" si="77">+W13/W$4</f>
        <v>0.1599984001</v>
      </c>
      <c r="X32" s="30">
        <f t="shared" si="77"/>
        <v>0.1584615385</v>
      </c>
      <c r="Y32" s="30">
        <f t="shared" si="77"/>
        <v>0.157037037</v>
      </c>
      <c r="Z32" s="30">
        <f t="shared" si="77"/>
        <v>0.1557142857</v>
      </c>
    </row>
    <row r="33" ht="15.75" customHeight="1">
      <c r="A33" t="s">
        <v>41</v>
      </c>
      <c r="D33" s="30">
        <f t="shared" ref="D33:G33" si="78">+D14/D$4</f>
        <v>0.240625</v>
      </c>
      <c r="E33" s="30">
        <f t="shared" si="78"/>
        <v>0.2358823529</v>
      </c>
      <c r="F33" s="30">
        <f t="shared" si="78"/>
        <v>0.2316666667</v>
      </c>
      <c r="G33" s="30">
        <f t="shared" si="78"/>
        <v>0.2278947368</v>
      </c>
      <c r="H33" s="30"/>
      <c r="I33" s="30"/>
      <c r="J33" s="30">
        <f t="shared" ref="J33:L33" si="79">+J14/J$4</f>
        <v>0.1684169254</v>
      </c>
      <c r="K33" s="30">
        <f t="shared" si="79"/>
        <v>0.1645</v>
      </c>
      <c r="L33" s="30">
        <f t="shared" si="79"/>
        <v>0.160952381</v>
      </c>
      <c r="M33" s="30"/>
      <c r="N33" s="30">
        <f t="shared" si="80"/>
        <v>0.1577272727</v>
      </c>
      <c r="O33" s="30"/>
      <c r="P33" s="30"/>
      <c r="Q33" s="30">
        <f t="shared" ref="Q33:T33" si="81">+Q14/Q$4</f>
        <v>0.1454524794</v>
      </c>
      <c r="R33" s="30">
        <f t="shared" si="81"/>
        <v>0.1434782609</v>
      </c>
      <c r="S33" s="30">
        <f t="shared" si="81"/>
        <v>0.1416666667</v>
      </c>
      <c r="T33" s="30">
        <f t="shared" si="81"/>
        <v>0.14</v>
      </c>
      <c r="U33" s="30"/>
      <c r="V33" s="30"/>
      <c r="W33" s="30">
        <f t="shared" ref="W33:Z33" si="82">+W14/W$4</f>
        <v>0.1279984801</v>
      </c>
      <c r="X33" s="30">
        <f t="shared" si="82"/>
        <v>0.1265384615</v>
      </c>
      <c r="Y33" s="30">
        <f t="shared" si="82"/>
        <v>0.1251851852</v>
      </c>
      <c r="Z33" s="30">
        <f t="shared" si="82"/>
        <v>0.1239285714</v>
      </c>
    </row>
    <row r="34" ht="15.75" customHeight="1">
      <c r="A34" t="s">
        <v>42</v>
      </c>
      <c r="D34" s="30">
        <f t="shared" ref="D34:G34" si="83">+D15/D$4</f>
        <v>0.234375</v>
      </c>
      <c r="E34" s="30">
        <f t="shared" si="83"/>
        <v>0.2288235294</v>
      </c>
      <c r="F34" s="30">
        <f t="shared" si="83"/>
        <v>0.2238888889</v>
      </c>
      <c r="G34" s="30">
        <f t="shared" si="83"/>
        <v>0.2194736842</v>
      </c>
      <c r="H34" s="30"/>
      <c r="I34" s="30"/>
      <c r="J34" s="30">
        <f t="shared" ref="J34:L34" si="84">+J15/J$4</f>
        <v>0.1315751803</v>
      </c>
      <c r="K34" s="30">
        <f t="shared" si="84"/>
        <v>0.128</v>
      </c>
      <c r="L34" s="30">
        <f t="shared" si="84"/>
        <v>0.1247619048</v>
      </c>
      <c r="M34" s="30"/>
      <c r="N34" s="30">
        <f t="shared" si="80"/>
        <v>0.1218181818</v>
      </c>
      <c r="O34" s="30"/>
      <c r="P34" s="30"/>
      <c r="Q34" s="30">
        <f t="shared" ref="Q34:T34" si="85">+Q15/Q$4</f>
        <v>0.1136339257</v>
      </c>
      <c r="R34" s="30">
        <f t="shared" si="85"/>
        <v>0.1113043478</v>
      </c>
      <c r="S34" s="30">
        <f t="shared" si="85"/>
        <v>0.1091666667</v>
      </c>
      <c r="T34" s="30">
        <f t="shared" si="85"/>
        <v>0.1072</v>
      </c>
      <c r="U34" s="30"/>
      <c r="V34" s="30"/>
      <c r="W34" s="30">
        <f t="shared" ref="W34:Z34" si="86">+W15/W$4</f>
        <v>0.1039986401</v>
      </c>
      <c r="X34" s="30">
        <f t="shared" si="86"/>
        <v>0.1026923077</v>
      </c>
      <c r="Y34" s="30">
        <f t="shared" si="86"/>
        <v>0.1014814815</v>
      </c>
      <c r="Z34" s="30">
        <f t="shared" si="86"/>
        <v>0.1003571429</v>
      </c>
    </row>
    <row r="35" ht="15.75" customHeight="1">
      <c r="A35" t="s">
        <v>43</v>
      </c>
      <c r="D35" s="30">
        <f t="shared" ref="D35:G35" si="87">+D16/D$4</f>
        <v>0</v>
      </c>
      <c r="E35" s="30">
        <f t="shared" si="87"/>
        <v>0.01764705882</v>
      </c>
      <c r="F35" s="30">
        <f t="shared" si="87"/>
        <v>0.03333333333</v>
      </c>
      <c r="G35" s="30">
        <f t="shared" si="87"/>
        <v>0.04736842105</v>
      </c>
      <c r="H35" s="30"/>
      <c r="I35" s="30"/>
      <c r="J35" s="30">
        <f t="shared" ref="J35:L35" si="88">+J16/J$4</f>
        <v>0.00002631440451</v>
      </c>
      <c r="K35" s="30">
        <f t="shared" si="88"/>
        <v>0.025</v>
      </c>
      <c r="L35" s="30">
        <f t="shared" si="88"/>
        <v>0.04761904762</v>
      </c>
      <c r="M35" s="30"/>
      <c r="N35" s="30">
        <f t="shared" si="80"/>
        <v>0.06818181818</v>
      </c>
      <c r="O35" s="30"/>
      <c r="P35" s="30"/>
      <c r="Q35" s="30">
        <f t="shared" ref="Q35:T35" si="89">+Q16/Q$4</f>
        <v>0.1136311986</v>
      </c>
      <c r="R35" s="30">
        <f t="shared" si="89"/>
        <v>0.1086956522</v>
      </c>
      <c r="S35" s="30">
        <f t="shared" si="89"/>
        <v>0.1041666667</v>
      </c>
      <c r="T35" s="30">
        <f t="shared" si="89"/>
        <v>0.1</v>
      </c>
      <c r="U35" s="30"/>
      <c r="V35" s="30"/>
      <c r="W35" s="30">
        <f t="shared" ref="W35:Z35" si="90">+W16/W$4</f>
        <v>0.0999976001</v>
      </c>
      <c r="X35" s="30">
        <f t="shared" si="90"/>
        <v>0.09769230769</v>
      </c>
      <c r="Y35" s="30">
        <f t="shared" si="90"/>
        <v>0.09555555556</v>
      </c>
      <c r="Z35" s="30">
        <f t="shared" si="90"/>
        <v>0.09357142857</v>
      </c>
    </row>
    <row r="36" ht="15.75" customHeight="1">
      <c r="A36" t="s">
        <v>44</v>
      </c>
      <c r="D36" s="30">
        <f t="shared" ref="D36:G36" si="91">+D17/D$4</f>
        <v>0</v>
      </c>
      <c r="E36" s="30">
        <f t="shared" si="91"/>
        <v>0</v>
      </c>
      <c r="F36" s="30">
        <f t="shared" si="91"/>
        <v>0</v>
      </c>
      <c r="G36" s="30">
        <f t="shared" si="91"/>
        <v>0</v>
      </c>
      <c r="H36" s="30"/>
      <c r="I36" s="30"/>
      <c r="J36" s="30">
        <f t="shared" ref="J36:L36" si="92">+J17/J$4</f>
        <v>0</v>
      </c>
      <c r="K36" s="30">
        <f t="shared" si="92"/>
        <v>0</v>
      </c>
      <c r="L36" s="30">
        <f t="shared" si="92"/>
        <v>0</v>
      </c>
      <c r="M36" s="30"/>
      <c r="N36" s="30">
        <f t="shared" si="80"/>
        <v>0</v>
      </c>
      <c r="O36" s="30"/>
      <c r="P36" s="30"/>
      <c r="Q36" s="30">
        <f t="shared" ref="Q36:T36" si="93">+Q17/Q$4</f>
        <v>0.00002272623972</v>
      </c>
      <c r="R36" s="30">
        <f t="shared" si="93"/>
        <v>0.02173913043</v>
      </c>
      <c r="S36" s="30">
        <f t="shared" si="93"/>
        <v>0.04166666667</v>
      </c>
      <c r="T36" s="30">
        <f t="shared" si="93"/>
        <v>0.06</v>
      </c>
      <c r="U36" s="30"/>
      <c r="V36" s="30"/>
      <c r="W36" s="30">
        <f t="shared" ref="W36:Z36" si="94">+W17/W$4</f>
        <v>0.09999600016</v>
      </c>
      <c r="X36" s="30">
        <f t="shared" si="94"/>
        <v>0.09615384615</v>
      </c>
      <c r="Y36" s="30">
        <f t="shared" si="94"/>
        <v>0.09259259259</v>
      </c>
      <c r="Z36" s="30">
        <f t="shared" si="94"/>
        <v>0.08928571429</v>
      </c>
    </row>
    <row r="37" ht="15.75" customHeight="1">
      <c r="A37" t="s">
        <v>45</v>
      </c>
      <c r="D37" s="30">
        <f t="shared" ref="D37:G37" si="95">+D18/D$4</f>
        <v>0</v>
      </c>
      <c r="E37" s="30">
        <f t="shared" si="95"/>
        <v>0</v>
      </c>
      <c r="F37" s="30">
        <f t="shared" si="95"/>
        <v>0</v>
      </c>
      <c r="G37" s="30">
        <f t="shared" si="95"/>
        <v>0</v>
      </c>
      <c r="H37" s="30"/>
      <c r="I37" s="30"/>
      <c r="J37" s="30">
        <f t="shared" ref="J37:L37" si="96">+J18/J$4</f>
        <v>0</v>
      </c>
      <c r="K37" s="30">
        <f t="shared" si="96"/>
        <v>0</v>
      </c>
      <c r="L37" s="30">
        <f t="shared" si="96"/>
        <v>0</v>
      </c>
      <c r="M37" s="30"/>
      <c r="N37" s="30">
        <f t="shared" si="80"/>
        <v>0</v>
      </c>
      <c r="O37" s="30"/>
      <c r="P37" s="30"/>
      <c r="Q37" s="30">
        <f t="shared" ref="Q37:T37" si="97">+Q18/Q$4</f>
        <v>0</v>
      </c>
      <c r="R37" s="30">
        <f t="shared" si="97"/>
        <v>0</v>
      </c>
      <c r="S37" s="30">
        <f t="shared" si="97"/>
        <v>0</v>
      </c>
      <c r="T37" s="30">
        <f t="shared" si="97"/>
        <v>0</v>
      </c>
      <c r="U37" s="30"/>
      <c r="V37" s="30"/>
      <c r="W37" s="30">
        <f t="shared" ref="W37:Z37" si="98">+W18/W$4</f>
        <v>0.00001999920003</v>
      </c>
      <c r="X37" s="30">
        <f t="shared" si="98"/>
        <v>0.01923076923</v>
      </c>
      <c r="Y37" s="30">
        <f t="shared" si="98"/>
        <v>0.03703703704</v>
      </c>
      <c r="Z37" s="30">
        <f t="shared" si="98"/>
        <v>0.05357142857</v>
      </c>
    </row>
    <row r="38" ht="15.75" customHeight="1">
      <c r="A38" t="s">
        <v>46</v>
      </c>
      <c r="D38" s="30">
        <f t="shared" ref="D38:G38" si="99">+D19/D$4</f>
        <v>0</v>
      </c>
      <c r="E38" s="30">
        <f t="shared" si="99"/>
        <v>0</v>
      </c>
      <c r="F38" s="30">
        <f t="shared" si="99"/>
        <v>0</v>
      </c>
      <c r="G38" s="30">
        <f t="shared" si="99"/>
        <v>0</v>
      </c>
      <c r="H38" s="30"/>
      <c r="I38" s="30"/>
      <c r="J38" s="30">
        <f t="shared" ref="J38:L38" si="100">+J19/J$4</f>
        <v>0</v>
      </c>
      <c r="K38" s="30">
        <f t="shared" si="100"/>
        <v>0</v>
      </c>
      <c r="L38" s="30">
        <f t="shared" si="100"/>
        <v>0</v>
      </c>
      <c r="M38" s="30"/>
      <c r="N38" s="30">
        <f t="shared" si="80"/>
        <v>0</v>
      </c>
      <c r="O38" s="30"/>
      <c r="P38" s="30"/>
      <c r="Q38" s="30">
        <f t="shared" ref="Q38:T38" si="101">+Q19/Q$4</f>
        <v>0</v>
      </c>
      <c r="R38" s="30">
        <f t="shared" si="101"/>
        <v>0</v>
      </c>
      <c r="S38" s="30">
        <f t="shared" si="101"/>
        <v>0</v>
      </c>
      <c r="T38" s="30">
        <f t="shared" si="101"/>
        <v>0</v>
      </c>
      <c r="U38" s="30"/>
      <c r="V38" s="30"/>
      <c r="W38" s="30">
        <f t="shared" ref="W38:Z38" si="102">+W19/W$4</f>
        <v>0</v>
      </c>
      <c r="X38" s="30">
        <f t="shared" si="102"/>
        <v>0</v>
      </c>
      <c r="Y38" s="30">
        <f t="shared" si="102"/>
        <v>0</v>
      </c>
      <c r="Z38" s="30">
        <f t="shared" si="102"/>
        <v>0</v>
      </c>
    </row>
    <row r="39" ht="15.75" customHeight="1">
      <c r="A39" t="s">
        <v>47</v>
      </c>
      <c r="D39" s="30">
        <f t="shared" ref="D39:G39" si="103">+D20/D$4</f>
        <v>0</v>
      </c>
      <c r="E39" s="30">
        <f t="shared" si="103"/>
        <v>0</v>
      </c>
      <c r="F39" s="30">
        <f t="shared" si="103"/>
        <v>0</v>
      </c>
      <c r="G39" s="30">
        <f t="shared" si="103"/>
        <v>0</v>
      </c>
      <c r="H39" s="30"/>
      <c r="I39" s="30"/>
      <c r="J39" s="30">
        <f t="shared" ref="J39:L39" si="104">+J20/J$4</f>
        <v>0</v>
      </c>
      <c r="K39" s="30">
        <f t="shared" si="104"/>
        <v>0</v>
      </c>
      <c r="L39" s="30">
        <f t="shared" si="104"/>
        <v>0</v>
      </c>
      <c r="M39" s="30"/>
      <c r="N39" s="30">
        <f t="shared" si="80"/>
        <v>0</v>
      </c>
      <c r="O39" s="30"/>
      <c r="P39" s="30"/>
      <c r="Q39" s="30">
        <f t="shared" ref="Q39:T39" si="105">+Q20/Q$4</f>
        <v>0</v>
      </c>
      <c r="R39" s="30">
        <f t="shared" si="105"/>
        <v>0</v>
      </c>
      <c r="S39" s="30">
        <f t="shared" si="105"/>
        <v>0</v>
      </c>
      <c r="T39" s="30">
        <f t="shared" si="105"/>
        <v>0</v>
      </c>
      <c r="U39" s="30"/>
      <c r="V39" s="30"/>
      <c r="W39" s="30">
        <f t="shared" ref="W39:Z39" si="106">+W20/W$4</f>
        <v>0</v>
      </c>
      <c r="X39" s="30">
        <f t="shared" si="106"/>
        <v>0</v>
      </c>
      <c r="Y39" s="30">
        <f t="shared" si="106"/>
        <v>0</v>
      </c>
      <c r="Z39" s="30">
        <f t="shared" si="106"/>
        <v>0</v>
      </c>
    </row>
    <row r="40" ht="15.75" customHeight="1">
      <c r="A40" t="s">
        <v>48</v>
      </c>
      <c r="D40" s="30">
        <f t="shared" ref="D40:G40" si="107">+D21/D$4</f>
        <v>0</v>
      </c>
      <c r="E40" s="30">
        <f t="shared" si="107"/>
        <v>0</v>
      </c>
      <c r="F40" s="30">
        <f t="shared" si="107"/>
        <v>0</v>
      </c>
      <c r="G40" s="30">
        <f t="shared" si="107"/>
        <v>0</v>
      </c>
      <c r="H40" s="30"/>
      <c r="I40" s="30"/>
      <c r="J40" s="30">
        <f t="shared" ref="J40:L40" si="108">+J21/J$4</f>
        <v>0</v>
      </c>
      <c r="K40" s="30">
        <f t="shared" si="108"/>
        <v>0</v>
      </c>
      <c r="L40" s="30">
        <f t="shared" si="108"/>
        <v>0</v>
      </c>
      <c r="M40" s="30"/>
      <c r="N40" s="30">
        <f t="shared" si="80"/>
        <v>0</v>
      </c>
      <c r="O40" s="30"/>
      <c r="P40" s="30"/>
      <c r="Q40" s="30">
        <f t="shared" ref="Q40:T40" si="109">+Q21/Q$4</f>
        <v>0</v>
      </c>
      <c r="R40" s="30">
        <f t="shared" si="109"/>
        <v>0</v>
      </c>
      <c r="S40" s="30">
        <f t="shared" si="109"/>
        <v>0</v>
      </c>
      <c r="T40" s="30">
        <f t="shared" si="109"/>
        <v>0</v>
      </c>
      <c r="U40" s="30"/>
      <c r="V40" s="30"/>
      <c r="W40" s="30">
        <f t="shared" ref="W40:Z40" si="110">+W21/W$4</f>
        <v>0</v>
      </c>
      <c r="X40" s="30">
        <f t="shared" si="110"/>
        <v>0</v>
      </c>
      <c r="Y40" s="30">
        <f t="shared" si="110"/>
        <v>0</v>
      </c>
      <c r="Z40" s="30">
        <f t="shared" si="110"/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