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o\OneDrive\Documentos\1sem2015\psicologia\AnaliseExploratori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L23" i="1"/>
  <c r="L21" i="1"/>
  <c r="L22" i="1"/>
  <c r="L20" i="1"/>
  <c r="K23" i="1"/>
  <c r="K22" i="1"/>
  <c r="K21" i="1"/>
  <c r="K20" i="1"/>
  <c r="M21" i="1" l="1"/>
  <c r="M22" i="1"/>
  <c r="M20" i="1"/>
  <c r="M16" i="1" l="1"/>
  <c r="M12" i="1"/>
  <c r="M13" i="1"/>
  <c r="M14" i="1"/>
  <c r="M15" i="1"/>
  <c r="M11" i="1"/>
  <c r="L16" i="1"/>
  <c r="L12" i="1"/>
  <c r="L13" i="1"/>
  <c r="L14" i="1"/>
  <c r="L15" i="1"/>
  <c r="L11" i="1"/>
  <c r="K16" i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<sst xmlns="http://schemas.openxmlformats.org/spreadsheetml/2006/main" count="136" uniqueCount="31">
  <si>
    <t>N</t>
  </si>
  <si>
    <t>Estado Civil</t>
  </si>
  <si>
    <t>Grau de Instrução</t>
  </si>
  <si>
    <t>N de Filhos</t>
  </si>
  <si>
    <t>Salario (x Sal Min)</t>
  </si>
  <si>
    <t>Anos</t>
  </si>
  <si>
    <t>Meses</t>
  </si>
  <si>
    <t>Região de Procedência</t>
  </si>
  <si>
    <t>solteiro</t>
  </si>
  <si>
    <t>ensino fundamental</t>
  </si>
  <si>
    <t>interior</t>
  </si>
  <si>
    <t>casado</t>
  </si>
  <si>
    <t>capital</t>
  </si>
  <si>
    <t>ensino médio</t>
  </si>
  <si>
    <t>outra</t>
  </si>
  <si>
    <t>superior</t>
  </si>
  <si>
    <t>8 |------- 12</t>
  </si>
  <si>
    <t>4 |------- 8</t>
  </si>
  <si>
    <t>Porcentagem</t>
  </si>
  <si>
    <t>Proporção</t>
  </si>
  <si>
    <t>Frequência</t>
  </si>
  <si>
    <t>Classe de Salário</t>
  </si>
  <si>
    <t>12 |------- 16</t>
  </si>
  <si>
    <t>16 |------- 20</t>
  </si>
  <si>
    <t>20 |------- 24</t>
  </si>
  <si>
    <t>Total</t>
  </si>
  <si>
    <t>Distribuição de frequência -- Salário</t>
  </si>
  <si>
    <t>Ensino Fundamental</t>
  </si>
  <si>
    <t>Ensino Médio</t>
  </si>
  <si>
    <t>Ensino Superior</t>
  </si>
  <si>
    <t>Distribuição de frequência -- Grau de Instrução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</si>
</sst>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1" xfId="0" applyNumberFormat="1" applyBorder="1"/>
    <xf numFmtId="166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1" fontId="0" fillId="0" borderId="8" xfId="0" applyNumberFormat="1" applyBorder="1"/>
    <xf numFmtId="166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1" fontId="0" fillId="0" borderId="11" xfId="0" applyNumberFormat="1" applyBorder="1"/>
    <xf numFmtId="166" fontId="0" fillId="0" borderId="11" xfId="0" applyNumberFormat="1" applyBorder="1"/>
    <xf numFmtId="2" fontId="0" fillId="0" borderId="12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166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Grau de Instrução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Plan1!$K$19</c:f>
              <c:strCache>
                <c:ptCount val="1"/>
                <c:pt idx="0">
                  <c:v>Frequência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Plan1!$J$20:$J$22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Plan1!$K$20:$K$22</c:f>
              <c:numCache>
                <c:formatCode>0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Grau de Instrução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Plan1!$K$19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Plan1!$J$20:$J$22</c:f>
              <c:strCache>
                <c:ptCount val="3"/>
                <c:pt idx="0">
                  <c:v>Ensino Fundamental</c:v>
                </c:pt>
                <c:pt idx="1">
                  <c:v>Ensino Médio</c:v>
                </c:pt>
                <c:pt idx="2">
                  <c:v>Ensino Superior</c:v>
                </c:pt>
              </c:strCache>
            </c:strRef>
          </c:cat>
          <c:val>
            <c:numRef>
              <c:f>Plan1!$K$20:$K$22</c:f>
              <c:numCache>
                <c:formatCode>0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574544"/>
        <c:axId val="471378216"/>
      </c:barChart>
      <c:catAx>
        <c:axId val="4675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378216"/>
        <c:crosses val="autoZero"/>
        <c:auto val="1"/>
        <c:lblAlgn val="ctr"/>
        <c:lblOffset val="100"/>
        <c:noMultiLvlLbl val="0"/>
      </c:catAx>
      <c:valAx>
        <c:axId val="4713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5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161925</xdr:rowOff>
    </xdr:from>
    <xdr:to>
      <xdr:col>13</xdr:col>
      <xdr:colOff>0</xdr:colOff>
      <xdr:row>38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G1" workbookViewId="0">
      <selection activeCell="U8" sqref="U8"/>
    </sheetView>
  </sheetViews>
  <sheetFormatPr defaultRowHeight="15" x14ac:dyDescent="0.25"/>
  <cols>
    <col min="2" max="2" width="11.140625" bestFit="1" customWidth="1"/>
    <col min="3" max="3" width="19.140625" bestFit="1" customWidth="1"/>
    <col min="4" max="4" width="10.85546875" bestFit="1" customWidth="1"/>
    <col min="5" max="5" width="16.85546875" bestFit="1" customWidth="1"/>
    <col min="7" max="7" width="6.7109375" bestFit="1" customWidth="1"/>
    <col min="8" max="8" width="21.42578125" bestFit="1" customWidth="1"/>
    <col min="9" max="9" width="1.28515625" customWidth="1"/>
    <col min="10" max="10" width="24.7109375" bestFit="1" customWidth="1"/>
    <col min="11" max="11" width="10.85546875" bestFit="1" customWidth="1"/>
    <col min="12" max="12" width="10" bestFit="1" customWidth="1"/>
    <col min="13" max="13" width="12.7109375" bestFit="1" customWidth="1"/>
    <col min="14" max="14" width="2.85546875" customWidth="1"/>
  </cols>
  <sheetData>
    <row r="1" spans="1:13" ht="15.75" thickBot="1" x14ac:dyDescent="0.3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</row>
    <row r="2" spans="1:13" x14ac:dyDescent="0.25">
      <c r="A2" s="27">
        <v>1</v>
      </c>
      <c r="B2" s="28" t="s">
        <v>8</v>
      </c>
      <c r="C2" s="28" t="s">
        <v>9</v>
      </c>
      <c r="D2" s="28">
        <v>0</v>
      </c>
      <c r="E2" s="29">
        <v>4</v>
      </c>
      <c r="F2" s="28">
        <v>26</v>
      </c>
      <c r="G2" s="28">
        <v>3</v>
      </c>
      <c r="H2" s="30" t="s">
        <v>10</v>
      </c>
    </row>
    <row r="3" spans="1:13" x14ac:dyDescent="0.25">
      <c r="A3" s="21">
        <v>2</v>
      </c>
      <c r="B3" s="19" t="s">
        <v>11</v>
      </c>
      <c r="C3" s="19" t="s">
        <v>9</v>
      </c>
      <c r="D3" s="19">
        <v>1</v>
      </c>
      <c r="E3" s="20">
        <v>4.5600000000000005</v>
      </c>
      <c r="F3" s="19">
        <v>32</v>
      </c>
      <c r="G3" s="19">
        <v>10</v>
      </c>
      <c r="H3" s="22" t="s">
        <v>12</v>
      </c>
    </row>
    <row r="4" spans="1:13" x14ac:dyDescent="0.25">
      <c r="A4" s="21">
        <v>3</v>
      </c>
      <c r="B4" s="19" t="s">
        <v>11</v>
      </c>
      <c r="C4" s="19" t="s">
        <v>9</v>
      </c>
      <c r="D4" s="19">
        <v>2</v>
      </c>
      <c r="E4" s="20">
        <v>5.25</v>
      </c>
      <c r="F4" s="19">
        <v>36</v>
      </c>
      <c r="G4" s="19">
        <v>5</v>
      </c>
      <c r="H4" s="22" t="s">
        <v>12</v>
      </c>
    </row>
    <row r="5" spans="1:13" x14ac:dyDescent="0.25">
      <c r="A5" s="21">
        <v>4</v>
      </c>
      <c r="B5" s="19" t="s">
        <v>8</v>
      </c>
      <c r="C5" s="19" t="s">
        <v>13</v>
      </c>
      <c r="D5" s="19">
        <v>0</v>
      </c>
      <c r="E5" s="20">
        <v>5.73</v>
      </c>
      <c r="F5" s="19">
        <v>20</v>
      </c>
      <c r="G5" s="19">
        <v>10</v>
      </c>
      <c r="H5" s="22" t="s">
        <v>14</v>
      </c>
    </row>
    <row r="6" spans="1:13" x14ac:dyDescent="0.25">
      <c r="A6" s="21">
        <v>5</v>
      </c>
      <c r="B6" s="19" t="s">
        <v>8</v>
      </c>
      <c r="C6" s="19" t="s">
        <v>9</v>
      </c>
      <c r="D6" s="19">
        <v>0</v>
      </c>
      <c r="E6" s="20">
        <v>6.26</v>
      </c>
      <c r="F6" s="19">
        <v>40</v>
      </c>
      <c r="G6" s="19">
        <v>7</v>
      </c>
      <c r="H6" s="22" t="s">
        <v>14</v>
      </c>
    </row>
    <row r="7" spans="1:13" x14ac:dyDescent="0.25">
      <c r="A7" s="21">
        <v>6</v>
      </c>
      <c r="B7" s="19" t="s">
        <v>11</v>
      </c>
      <c r="C7" s="19" t="s">
        <v>9</v>
      </c>
      <c r="D7" s="19">
        <v>0</v>
      </c>
      <c r="E7" s="20">
        <v>6.66</v>
      </c>
      <c r="F7" s="19">
        <v>28</v>
      </c>
      <c r="G7" s="19">
        <v>0</v>
      </c>
      <c r="H7" s="22" t="s">
        <v>10</v>
      </c>
    </row>
    <row r="8" spans="1:13" ht="15.75" thickBot="1" x14ac:dyDescent="0.3">
      <c r="A8" s="21">
        <v>7</v>
      </c>
      <c r="B8" s="19" t="s">
        <v>8</v>
      </c>
      <c r="C8" s="19" t="s">
        <v>9</v>
      </c>
      <c r="D8" s="19">
        <v>0</v>
      </c>
      <c r="E8" s="20">
        <v>6.86</v>
      </c>
      <c r="F8" s="19">
        <v>41</v>
      </c>
      <c r="G8" s="19">
        <v>0</v>
      </c>
      <c r="H8" s="22" t="s">
        <v>10</v>
      </c>
    </row>
    <row r="9" spans="1:13" x14ac:dyDescent="0.25">
      <c r="A9" s="21">
        <v>8</v>
      </c>
      <c r="B9" s="19" t="s">
        <v>8</v>
      </c>
      <c r="C9" s="19" t="s">
        <v>9</v>
      </c>
      <c r="D9" s="19">
        <v>0</v>
      </c>
      <c r="E9" s="20">
        <v>7.39</v>
      </c>
      <c r="F9" s="19">
        <v>43</v>
      </c>
      <c r="G9" s="19">
        <v>4</v>
      </c>
      <c r="H9" s="22" t="s">
        <v>12</v>
      </c>
      <c r="J9" s="3" t="s">
        <v>26</v>
      </c>
      <c r="K9" s="4"/>
      <c r="L9" s="4"/>
      <c r="M9" s="5"/>
    </row>
    <row r="10" spans="1:13" ht="15.75" thickBot="1" x14ac:dyDescent="0.3">
      <c r="A10" s="21">
        <v>9</v>
      </c>
      <c r="B10" s="19" t="s">
        <v>11</v>
      </c>
      <c r="C10" s="19" t="s">
        <v>13</v>
      </c>
      <c r="D10" s="19">
        <v>1</v>
      </c>
      <c r="E10" s="20">
        <v>7.59</v>
      </c>
      <c r="F10" s="19">
        <v>34</v>
      </c>
      <c r="G10" s="19">
        <v>10</v>
      </c>
      <c r="H10" s="22" t="s">
        <v>12</v>
      </c>
      <c r="J10" s="16" t="s">
        <v>21</v>
      </c>
      <c r="K10" s="17" t="s">
        <v>20</v>
      </c>
      <c r="L10" s="17" t="s">
        <v>19</v>
      </c>
      <c r="M10" s="18" t="s">
        <v>18</v>
      </c>
    </row>
    <row r="11" spans="1:13" x14ac:dyDescent="0.25">
      <c r="A11" s="21">
        <v>10</v>
      </c>
      <c r="B11" s="19" t="s">
        <v>8</v>
      </c>
      <c r="C11" s="19" t="s">
        <v>13</v>
      </c>
      <c r="D11" s="19">
        <v>0</v>
      </c>
      <c r="E11" s="20">
        <v>7.44</v>
      </c>
      <c r="F11" s="19">
        <v>23</v>
      </c>
      <c r="G11" s="19">
        <v>6</v>
      </c>
      <c r="H11" s="22" t="s">
        <v>14</v>
      </c>
      <c r="J11" s="12" t="s">
        <v>17</v>
      </c>
      <c r="K11" s="13">
        <f xml:space="preserve"> COUNTIFS(E2:E37, "&gt;=4",E2:E37, "&lt;8")</f>
        <v>10</v>
      </c>
      <c r="L11" s="14">
        <f>K11/K$16</f>
        <v>0.27777777777777779</v>
      </c>
      <c r="M11" s="15">
        <f>L11*100</f>
        <v>27.777777777777779</v>
      </c>
    </row>
    <row r="12" spans="1:13" x14ac:dyDescent="0.25">
      <c r="A12" s="21">
        <v>11</v>
      </c>
      <c r="B12" s="19" t="s">
        <v>11</v>
      </c>
      <c r="C12" s="19" t="s">
        <v>13</v>
      </c>
      <c r="D12" s="19">
        <v>2</v>
      </c>
      <c r="E12" s="20">
        <v>8.1199999999999992</v>
      </c>
      <c r="F12" s="19">
        <v>33</v>
      </c>
      <c r="G12" s="19">
        <v>6</v>
      </c>
      <c r="H12" s="22" t="s">
        <v>10</v>
      </c>
      <c r="J12" s="6" t="s">
        <v>16</v>
      </c>
      <c r="K12" s="1">
        <f>COUNTIFS(E2:E37, "&gt;=8",E2:E37, "&lt;12")</f>
        <v>12</v>
      </c>
      <c r="L12" s="2">
        <f t="shared" ref="L12:L15" si="0">K12/K$16</f>
        <v>0.33333333333333331</v>
      </c>
      <c r="M12" s="7">
        <f t="shared" ref="M12:M15" si="1">L12*100</f>
        <v>33.333333333333329</v>
      </c>
    </row>
    <row r="13" spans="1:13" x14ac:dyDescent="0.25">
      <c r="A13" s="21">
        <v>12</v>
      </c>
      <c r="B13" s="19" t="s">
        <v>8</v>
      </c>
      <c r="C13" s="19" t="s">
        <v>9</v>
      </c>
      <c r="D13" s="19">
        <v>0</v>
      </c>
      <c r="E13" s="20">
        <v>8.4600000000000009</v>
      </c>
      <c r="F13" s="19">
        <v>27</v>
      </c>
      <c r="G13" s="19">
        <v>11</v>
      </c>
      <c r="H13" s="22" t="s">
        <v>12</v>
      </c>
      <c r="J13" s="6" t="s">
        <v>22</v>
      </c>
      <c r="K13" s="1">
        <f>COUNTIFS(E2:E37, "&gt;=12",E2:E37, "&lt;16")</f>
        <v>8</v>
      </c>
      <c r="L13" s="2">
        <f t="shared" si="0"/>
        <v>0.22222222222222221</v>
      </c>
      <c r="M13" s="7">
        <f t="shared" si="1"/>
        <v>22.222222222222221</v>
      </c>
    </row>
    <row r="14" spans="1:13" x14ac:dyDescent="0.25">
      <c r="A14" s="21">
        <v>13</v>
      </c>
      <c r="B14" s="19" t="s">
        <v>8</v>
      </c>
      <c r="C14" s="19" t="s">
        <v>13</v>
      </c>
      <c r="D14" s="19">
        <v>0</v>
      </c>
      <c r="E14" s="20">
        <v>8.74</v>
      </c>
      <c r="F14" s="19">
        <v>37</v>
      </c>
      <c r="G14" s="19">
        <v>5</v>
      </c>
      <c r="H14" s="22" t="s">
        <v>14</v>
      </c>
      <c r="J14" s="6" t="s">
        <v>23</v>
      </c>
      <c r="K14" s="1">
        <f>COUNTIFS(E2:E37, "&gt;=16",E2:E37, "&lt;20")</f>
        <v>5</v>
      </c>
      <c r="L14" s="2">
        <f t="shared" si="0"/>
        <v>0.1388888888888889</v>
      </c>
      <c r="M14" s="7">
        <f t="shared" si="1"/>
        <v>13.888888888888889</v>
      </c>
    </row>
    <row r="15" spans="1:13" x14ac:dyDescent="0.25">
      <c r="A15" s="21">
        <v>14</v>
      </c>
      <c r="B15" s="19" t="s">
        <v>11</v>
      </c>
      <c r="C15" s="19" t="s">
        <v>9</v>
      </c>
      <c r="D15" s="19">
        <v>3</v>
      </c>
      <c r="E15" s="20">
        <v>8.9499999999999993</v>
      </c>
      <c r="F15" s="19">
        <v>44</v>
      </c>
      <c r="G15" s="19">
        <v>2</v>
      </c>
      <c r="H15" s="22" t="s">
        <v>14</v>
      </c>
      <c r="J15" s="6" t="s">
        <v>24</v>
      </c>
      <c r="K15" s="1">
        <f>COUNTIFS(E2:E37, "&gt;=20",E2:E37, "&lt;24")</f>
        <v>1</v>
      </c>
      <c r="L15" s="2">
        <f t="shared" si="0"/>
        <v>2.7777777777777776E-2</v>
      </c>
      <c r="M15" s="7">
        <f t="shared" si="1"/>
        <v>2.7777777777777777</v>
      </c>
    </row>
    <row r="16" spans="1:13" ht="15.75" thickBot="1" x14ac:dyDescent="0.3">
      <c r="A16" s="21">
        <v>15</v>
      </c>
      <c r="B16" s="19" t="s">
        <v>11</v>
      </c>
      <c r="C16" s="19" t="s">
        <v>13</v>
      </c>
      <c r="D16" s="19">
        <v>0</v>
      </c>
      <c r="E16" s="20">
        <v>9.1300000000000008</v>
      </c>
      <c r="F16" s="19">
        <v>30</v>
      </c>
      <c r="G16" s="19">
        <v>5</v>
      </c>
      <c r="H16" s="22" t="s">
        <v>10</v>
      </c>
      <c r="J16" s="8" t="s">
        <v>25</v>
      </c>
      <c r="K16" s="9">
        <f>SUM(K11:K15)</f>
        <v>36</v>
      </c>
      <c r="L16" s="10">
        <f>SUM(L11:L15)</f>
        <v>1</v>
      </c>
      <c r="M16" s="11">
        <f>SUM(M11:M15)</f>
        <v>99.999999999999986</v>
      </c>
    </row>
    <row r="17" spans="1:13" ht="15.75" thickBot="1" x14ac:dyDescent="0.3">
      <c r="A17" s="21">
        <v>16</v>
      </c>
      <c r="B17" s="19" t="s">
        <v>8</v>
      </c>
      <c r="C17" s="19" t="s">
        <v>13</v>
      </c>
      <c r="D17" s="19">
        <v>0</v>
      </c>
      <c r="E17" s="20">
        <v>9.35</v>
      </c>
      <c r="F17" s="19">
        <v>38</v>
      </c>
      <c r="G17" s="19">
        <v>8</v>
      </c>
      <c r="H17" s="22" t="s">
        <v>14</v>
      </c>
    </row>
    <row r="18" spans="1:13" x14ac:dyDescent="0.25">
      <c r="A18" s="21">
        <v>17</v>
      </c>
      <c r="B18" s="19" t="s">
        <v>11</v>
      </c>
      <c r="C18" s="19" t="s">
        <v>13</v>
      </c>
      <c r="D18" s="19">
        <v>1</v>
      </c>
      <c r="E18" s="20">
        <v>9.77</v>
      </c>
      <c r="F18" s="19">
        <v>31</v>
      </c>
      <c r="G18" s="19">
        <v>7</v>
      </c>
      <c r="H18" s="22" t="s">
        <v>12</v>
      </c>
      <c r="J18" s="3" t="s">
        <v>30</v>
      </c>
      <c r="K18" s="4"/>
      <c r="L18" s="4"/>
      <c r="M18" s="5"/>
    </row>
    <row r="19" spans="1:13" ht="15.75" thickBot="1" x14ac:dyDescent="0.3">
      <c r="A19" s="21">
        <v>18</v>
      </c>
      <c r="B19" s="19" t="s">
        <v>11</v>
      </c>
      <c r="C19" s="19" t="s">
        <v>9</v>
      </c>
      <c r="D19" s="19">
        <v>2</v>
      </c>
      <c r="E19" s="20">
        <v>9.8000000000000007</v>
      </c>
      <c r="F19" s="19">
        <v>39</v>
      </c>
      <c r="G19" s="19">
        <v>7</v>
      </c>
      <c r="H19" s="22" t="s">
        <v>14</v>
      </c>
      <c r="J19" s="16" t="s">
        <v>21</v>
      </c>
      <c r="K19" s="17" t="s">
        <v>20</v>
      </c>
      <c r="L19" s="17" t="s">
        <v>19</v>
      </c>
      <c r="M19" s="18" t="s">
        <v>18</v>
      </c>
    </row>
    <row r="20" spans="1:13" x14ac:dyDescent="0.25">
      <c r="A20" s="21">
        <v>19</v>
      </c>
      <c r="B20" s="19" t="s">
        <v>8</v>
      </c>
      <c r="C20" s="19" t="s">
        <v>15</v>
      </c>
      <c r="D20" s="19">
        <v>0</v>
      </c>
      <c r="E20" s="20">
        <v>10.53</v>
      </c>
      <c r="F20" s="19">
        <v>25</v>
      </c>
      <c r="G20" s="19">
        <v>8</v>
      </c>
      <c r="H20" s="22" t="s">
        <v>10</v>
      </c>
      <c r="J20" s="12" t="s">
        <v>27</v>
      </c>
      <c r="K20" s="13">
        <f xml:space="preserve"> COUNTIFS(C$2:C$37, "ensino fundamental")</f>
        <v>12</v>
      </c>
      <c r="L20" s="14">
        <f>K20/K$23</f>
        <v>0.33333333333333331</v>
      </c>
      <c r="M20" s="15">
        <f>L20*100</f>
        <v>33.333333333333329</v>
      </c>
    </row>
    <row r="21" spans="1:13" x14ac:dyDescent="0.25">
      <c r="A21" s="21">
        <v>20</v>
      </c>
      <c r="B21" s="19" t="s">
        <v>8</v>
      </c>
      <c r="C21" s="19" t="s">
        <v>13</v>
      </c>
      <c r="D21" s="19">
        <v>0</v>
      </c>
      <c r="E21" s="20">
        <v>10.76</v>
      </c>
      <c r="F21" s="19">
        <v>37</v>
      </c>
      <c r="G21" s="19">
        <v>4</v>
      </c>
      <c r="H21" s="22" t="s">
        <v>10</v>
      </c>
      <c r="J21" s="6" t="s">
        <v>28</v>
      </c>
      <c r="K21" s="1">
        <f>COUNTIFS(C$2:C$37, "ensino Médio")</f>
        <v>18</v>
      </c>
      <c r="L21" s="14">
        <f t="shared" ref="L21:L22" si="2">K21/K$23</f>
        <v>0.5</v>
      </c>
      <c r="M21" s="7">
        <f t="shared" ref="M21:M24" si="3">L21*100</f>
        <v>50</v>
      </c>
    </row>
    <row r="22" spans="1:13" x14ac:dyDescent="0.25">
      <c r="A22" s="21">
        <v>21</v>
      </c>
      <c r="B22" s="19" t="s">
        <v>11</v>
      </c>
      <c r="C22" s="19" t="s">
        <v>13</v>
      </c>
      <c r="D22" s="19">
        <v>1</v>
      </c>
      <c r="E22" s="20">
        <v>11.06</v>
      </c>
      <c r="F22" s="19">
        <v>30</v>
      </c>
      <c r="G22" s="19">
        <v>9</v>
      </c>
      <c r="H22" s="22" t="s">
        <v>14</v>
      </c>
      <c r="J22" s="6" t="s">
        <v>29</v>
      </c>
      <c r="K22" s="1">
        <f>COUNTIFS(C$2:C$37, "superior")</f>
        <v>6</v>
      </c>
      <c r="L22" s="14">
        <f t="shared" si="2"/>
        <v>0.16666666666666666</v>
      </c>
      <c r="M22" s="7">
        <f t="shared" si="3"/>
        <v>16.666666666666664</v>
      </c>
    </row>
    <row r="23" spans="1:13" ht="15.75" thickBot="1" x14ac:dyDescent="0.3">
      <c r="A23" s="21">
        <v>22</v>
      </c>
      <c r="B23" s="19" t="s">
        <v>8</v>
      </c>
      <c r="C23" s="19" t="s">
        <v>13</v>
      </c>
      <c r="D23" s="19">
        <v>0</v>
      </c>
      <c r="E23" s="20">
        <v>11.59</v>
      </c>
      <c r="F23" s="19">
        <v>34</v>
      </c>
      <c r="G23" s="19">
        <v>2</v>
      </c>
      <c r="H23" s="22" t="s">
        <v>12</v>
      </c>
      <c r="J23" s="8" t="s">
        <v>25</v>
      </c>
      <c r="K23" s="9">
        <f>SUM(K20:K22)</f>
        <v>36</v>
      </c>
      <c r="L23" s="10">
        <f>SUM(L20:L22)</f>
        <v>0.99999999999999989</v>
      </c>
      <c r="M23" s="11">
        <f>SUM(M20:M22)</f>
        <v>100</v>
      </c>
    </row>
    <row r="24" spans="1:13" x14ac:dyDescent="0.25">
      <c r="A24" s="21">
        <v>23</v>
      </c>
      <c r="B24" s="19" t="s">
        <v>8</v>
      </c>
      <c r="C24" s="19" t="s">
        <v>9</v>
      </c>
      <c r="D24" s="19">
        <v>0</v>
      </c>
      <c r="E24" s="20">
        <v>12</v>
      </c>
      <c r="F24" s="19">
        <v>41</v>
      </c>
      <c r="G24" s="19">
        <v>0</v>
      </c>
      <c r="H24" s="22" t="s">
        <v>14</v>
      </c>
      <c r="J24" s="34"/>
      <c r="K24" s="35"/>
      <c r="L24" s="36"/>
      <c r="M24" s="37"/>
    </row>
    <row r="25" spans="1:13" x14ac:dyDescent="0.25">
      <c r="A25" s="21">
        <v>24</v>
      </c>
      <c r="B25" s="19" t="s">
        <v>11</v>
      </c>
      <c r="C25" s="19" t="s">
        <v>15</v>
      </c>
      <c r="D25" s="19">
        <v>0</v>
      </c>
      <c r="E25" s="20">
        <v>12.79</v>
      </c>
      <c r="F25" s="19">
        <v>26</v>
      </c>
      <c r="G25" s="19">
        <v>1</v>
      </c>
      <c r="H25" s="22" t="s">
        <v>14</v>
      </c>
      <c r="J25" s="34"/>
      <c r="K25" s="35"/>
      <c r="L25" s="36"/>
      <c r="M25" s="37"/>
    </row>
    <row r="26" spans="1:13" x14ac:dyDescent="0.25">
      <c r="A26" s="21">
        <v>25</v>
      </c>
      <c r="B26" s="19" t="s">
        <v>11</v>
      </c>
      <c r="C26" s="19" t="s">
        <v>13</v>
      </c>
      <c r="D26" s="19">
        <v>2</v>
      </c>
      <c r="E26" s="20">
        <v>13.23</v>
      </c>
      <c r="F26" s="19">
        <v>32</v>
      </c>
      <c r="G26" s="19">
        <v>5</v>
      </c>
      <c r="H26" s="22" t="s">
        <v>10</v>
      </c>
    </row>
    <row r="27" spans="1:13" x14ac:dyDescent="0.25">
      <c r="A27" s="21">
        <v>26</v>
      </c>
      <c r="B27" s="19" t="s">
        <v>11</v>
      </c>
      <c r="C27" s="19" t="s">
        <v>13</v>
      </c>
      <c r="D27" s="19">
        <v>2</v>
      </c>
      <c r="E27" s="20">
        <v>13.6</v>
      </c>
      <c r="F27" s="19">
        <v>35</v>
      </c>
      <c r="G27" s="19">
        <v>0</v>
      </c>
      <c r="H27" s="22" t="s">
        <v>14</v>
      </c>
    </row>
    <row r="28" spans="1:13" x14ac:dyDescent="0.25">
      <c r="A28" s="21">
        <v>27</v>
      </c>
      <c r="B28" s="19" t="s">
        <v>8</v>
      </c>
      <c r="C28" s="19" t="s">
        <v>9</v>
      </c>
      <c r="D28" s="19">
        <v>0</v>
      </c>
      <c r="E28" s="20">
        <v>13.85</v>
      </c>
      <c r="F28" s="19">
        <v>46</v>
      </c>
      <c r="G28" s="19">
        <v>7</v>
      </c>
      <c r="H28" s="22" t="s">
        <v>14</v>
      </c>
    </row>
    <row r="29" spans="1:13" x14ac:dyDescent="0.25">
      <c r="A29" s="21">
        <v>28</v>
      </c>
      <c r="B29" s="19" t="s">
        <v>11</v>
      </c>
      <c r="C29" s="19" t="s">
        <v>13</v>
      </c>
      <c r="D29" s="19">
        <v>0</v>
      </c>
      <c r="E29" s="20">
        <v>14.69</v>
      </c>
      <c r="F29" s="19">
        <v>29</v>
      </c>
      <c r="G29" s="19">
        <v>8</v>
      </c>
      <c r="H29" s="22" t="s">
        <v>10</v>
      </c>
    </row>
    <row r="30" spans="1:13" x14ac:dyDescent="0.25">
      <c r="A30" s="21">
        <v>29</v>
      </c>
      <c r="B30" s="19" t="s">
        <v>11</v>
      </c>
      <c r="C30" s="19" t="s">
        <v>13</v>
      </c>
      <c r="D30" s="19">
        <v>5</v>
      </c>
      <c r="E30" s="20">
        <v>14.71</v>
      </c>
      <c r="F30" s="19">
        <v>40</v>
      </c>
      <c r="G30" s="19">
        <v>6</v>
      </c>
      <c r="H30" s="22" t="s">
        <v>10</v>
      </c>
    </row>
    <row r="31" spans="1:13" x14ac:dyDescent="0.25">
      <c r="A31" s="21">
        <v>30</v>
      </c>
      <c r="B31" s="19" t="s">
        <v>11</v>
      </c>
      <c r="C31" s="19" t="s">
        <v>13</v>
      </c>
      <c r="D31" s="19">
        <v>2</v>
      </c>
      <c r="E31" s="20">
        <v>15.99</v>
      </c>
      <c r="F31" s="19">
        <v>35</v>
      </c>
      <c r="G31" s="19">
        <v>10</v>
      </c>
      <c r="H31" s="22" t="s">
        <v>12</v>
      </c>
    </row>
    <row r="32" spans="1:13" x14ac:dyDescent="0.25">
      <c r="A32" s="21">
        <v>31</v>
      </c>
      <c r="B32" s="19" t="s">
        <v>8</v>
      </c>
      <c r="C32" s="19" t="s">
        <v>15</v>
      </c>
      <c r="D32" s="19">
        <v>0</v>
      </c>
      <c r="E32" s="20">
        <v>16.22</v>
      </c>
      <c r="F32" s="19">
        <v>31</v>
      </c>
      <c r="G32" s="19">
        <v>5</v>
      </c>
      <c r="H32" s="22" t="s">
        <v>14</v>
      </c>
    </row>
    <row r="33" spans="1:8" x14ac:dyDescent="0.25">
      <c r="A33" s="21">
        <v>32</v>
      </c>
      <c r="B33" s="19" t="s">
        <v>11</v>
      </c>
      <c r="C33" s="19" t="s">
        <v>13</v>
      </c>
      <c r="D33" s="19">
        <v>1</v>
      </c>
      <c r="E33" s="20">
        <v>16.61</v>
      </c>
      <c r="F33" s="19">
        <v>36</v>
      </c>
      <c r="G33" s="19">
        <v>4</v>
      </c>
      <c r="H33" s="22" t="s">
        <v>10</v>
      </c>
    </row>
    <row r="34" spans="1:8" x14ac:dyDescent="0.25">
      <c r="A34" s="21">
        <v>33</v>
      </c>
      <c r="B34" s="19" t="s">
        <v>11</v>
      </c>
      <c r="C34" s="19" t="s">
        <v>15</v>
      </c>
      <c r="D34" s="19">
        <v>3</v>
      </c>
      <c r="E34" s="20">
        <v>17.260000000000002</v>
      </c>
      <c r="F34" s="19">
        <v>43</v>
      </c>
      <c r="G34" s="19">
        <v>7</v>
      </c>
      <c r="H34" s="22" t="s">
        <v>12</v>
      </c>
    </row>
    <row r="35" spans="1:8" x14ac:dyDescent="0.25">
      <c r="A35" s="21">
        <v>34</v>
      </c>
      <c r="B35" s="19" t="s">
        <v>8</v>
      </c>
      <c r="C35" s="19" t="s">
        <v>15</v>
      </c>
      <c r="D35" s="19">
        <v>0</v>
      </c>
      <c r="E35" s="20">
        <v>18.75</v>
      </c>
      <c r="F35" s="19">
        <v>33</v>
      </c>
      <c r="G35" s="19">
        <v>7</v>
      </c>
      <c r="H35" s="22" t="s">
        <v>12</v>
      </c>
    </row>
    <row r="36" spans="1:8" x14ac:dyDescent="0.25">
      <c r="A36" s="21">
        <v>35</v>
      </c>
      <c r="B36" s="19" t="s">
        <v>11</v>
      </c>
      <c r="C36" s="19" t="s">
        <v>13</v>
      </c>
      <c r="D36" s="19">
        <v>2</v>
      </c>
      <c r="E36" s="20">
        <v>19.399999999999999</v>
      </c>
      <c r="F36" s="19">
        <v>48</v>
      </c>
      <c r="G36" s="19">
        <v>11</v>
      </c>
      <c r="H36" s="22" t="s">
        <v>12</v>
      </c>
    </row>
    <row r="37" spans="1:8" ht="15.75" thickBot="1" x14ac:dyDescent="0.3">
      <c r="A37" s="23">
        <v>36</v>
      </c>
      <c r="B37" s="24" t="s">
        <v>11</v>
      </c>
      <c r="C37" s="24" t="s">
        <v>15</v>
      </c>
      <c r="D37" s="24">
        <v>3</v>
      </c>
      <c r="E37" s="25">
        <v>23.3</v>
      </c>
      <c r="F37" s="24">
        <v>42</v>
      </c>
      <c r="G37" s="24">
        <v>2</v>
      </c>
      <c r="H37" s="26" t="s">
        <v>10</v>
      </c>
    </row>
  </sheetData>
  <mergeCells count="2">
    <mergeCell ref="J9:M9"/>
    <mergeCell ref="J18:M1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 Sassi</cp:lastModifiedBy>
  <dcterms:created xsi:type="dcterms:W3CDTF">2016-04-26T18:25:25Z</dcterms:created>
  <dcterms:modified xsi:type="dcterms:W3CDTF">2016-04-26T19:36:17Z</dcterms:modified>
</cp:coreProperties>
</file>