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\OneDrive\Documentos\1sem2016\sociais\aula18_05_2016\"/>
    </mc:Choice>
  </mc:AlternateContent>
  <bookViews>
    <workbookView xWindow="0" yWindow="0" windowWidth="20490" windowHeight="7755" activeTab="1"/>
  </bookViews>
  <sheets>
    <sheet name="provas" sheetId="1" r:id="rId1"/>
    <sheet name="gráficos" sheetId="2" r:id="rId2"/>
    <sheet name="Plan2" sheetId="3" state="hidden" r:id="rId3"/>
    <sheet name="Plan3" sheetId="4" state="hidden" r:id="rId4"/>
    <sheet name="Plan4" sheetId="5" state="hidden" r:id="rId5"/>
  </sheets>
  <calcPr calcId="152511"/>
</workbook>
</file>

<file path=xl/calcChain.xml><?xml version="1.0" encoding="utf-8"?>
<calcChain xmlns="http://schemas.openxmlformats.org/spreadsheetml/2006/main">
  <c r="H27" i="2" l="1"/>
  <c r="H28" i="2"/>
  <c r="H29" i="2"/>
  <c r="H30" i="2"/>
  <c r="H31" i="2"/>
  <c r="H32" i="2"/>
  <c r="H26" i="2"/>
  <c r="G26" i="2"/>
  <c r="C3" i="5"/>
  <c r="C4" i="5"/>
  <c r="C2" i="5"/>
  <c r="B3" i="5"/>
  <c r="B4" i="5"/>
  <c r="B2" i="5"/>
  <c r="A3" i="5"/>
  <c r="A4" i="5"/>
  <c r="A2" i="5"/>
  <c r="C13" i="3" l="1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B13" i="3"/>
  <c r="C2" i="4"/>
  <c r="D2" i="4"/>
  <c r="E2" i="4"/>
  <c r="F2" i="4"/>
  <c r="G2" i="4"/>
  <c r="H2" i="4"/>
  <c r="I2" i="4"/>
  <c r="J2" i="4"/>
  <c r="K2" i="4"/>
  <c r="B2" i="4"/>
  <c r="C16" i="3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13" i="3"/>
  <c r="D10" i="3"/>
  <c r="E10" i="3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C10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B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A8" i="3"/>
  <c r="A9" i="3"/>
  <c r="A7" i="3"/>
  <c r="G27" i="2" l="1"/>
  <c r="G28" i="2"/>
  <c r="G29" i="2"/>
  <c r="G30" i="2"/>
  <c r="G31" i="2"/>
  <c r="G32" i="2"/>
  <c r="F32" i="2"/>
  <c r="F27" i="2"/>
  <c r="F26" i="2"/>
  <c r="F31" i="2"/>
  <c r="F30" i="2"/>
  <c r="F29" i="2"/>
  <c r="F28" i="2"/>
  <c r="F7" i="2"/>
  <c r="F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F14" i="2"/>
  <c r="F5" i="2"/>
  <c r="F8" i="2" l="1"/>
  <c r="A10" i="2"/>
  <c r="A14" i="2"/>
  <c r="A6" i="2"/>
  <c r="A21" i="2"/>
  <c r="A5" i="2"/>
  <c r="A13" i="2"/>
  <c r="A18" i="2"/>
  <c r="A11" i="2"/>
  <c r="A17" i="2"/>
  <c r="A16" i="2"/>
  <c r="A15" i="2"/>
  <c r="A20" i="2"/>
  <c r="A4" i="2"/>
  <c r="A9" i="2"/>
  <c r="A19" i="2"/>
  <c r="A2" i="2"/>
  <c r="A7" i="2"/>
  <c r="A12" i="2"/>
  <c r="A3" i="2"/>
  <c r="A8" i="2"/>
  <c r="B1" i="2"/>
  <c r="C1" i="2"/>
  <c r="B8" i="2"/>
  <c r="C8" i="2"/>
  <c r="B10" i="2"/>
  <c r="C10" i="2"/>
  <c r="B14" i="2"/>
  <c r="C14" i="2"/>
  <c r="B6" i="2"/>
  <c r="C6" i="2"/>
  <c r="B21" i="2"/>
  <c r="C21" i="2"/>
  <c r="B5" i="2"/>
  <c r="C5" i="2"/>
  <c r="B13" i="2"/>
  <c r="C13" i="2"/>
  <c r="B18" i="2"/>
  <c r="C18" i="2"/>
  <c r="B11" i="2"/>
  <c r="C11" i="2"/>
  <c r="B17" i="2"/>
  <c r="C17" i="2"/>
  <c r="B16" i="2"/>
  <c r="C16" i="2"/>
  <c r="B15" i="2"/>
  <c r="C15" i="2"/>
  <c r="B20" i="2"/>
  <c r="C20" i="2"/>
  <c r="B4" i="2"/>
  <c r="C4" i="2"/>
  <c r="B9" i="2"/>
  <c r="C9" i="2"/>
  <c r="B19" i="2"/>
  <c r="C19" i="2"/>
  <c r="B2" i="2"/>
  <c r="C2" i="2"/>
  <c r="B7" i="2"/>
  <c r="C7" i="2"/>
  <c r="B12" i="2"/>
  <c r="C12" i="2"/>
  <c r="B3" i="2"/>
  <c r="C3" i="2"/>
  <c r="A1" i="2"/>
  <c r="G5" i="2" l="1"/>
  <c r="G8" i="2"/>
  <c r="H8" i="2" s="1"/>
  <c r="G7" i="2"/>
  <c r="G6" i="2"/>
  <c r="H6" i="2" l="1"/>
  <c r="F16" i="2"/>
  <c r="G16" i="2" s="1"/>
  <c r="F17" i="2"/>
  <c r="G17" i="2" s="1"/>
  <c r="H7" i="2"/>
  <c r="H5" i="2"/>
  <c r="F15" i="2"/>
  <c r="G15" i="2" s="1"/>
</calcChain>
</file>

<file path=xl/sharedStrings.xml><?xml version="1.0" encoding="utf-8"?>
<sst xmlns="http://schemas.openxmlformats.org/spreadsheetml/2006/main" count="45" uniqueCount="29">
  <si>
    <t>sexo</t>
  </si>
  <si>
    <t>notas</t>
  </si>
  <si>
    <t>idade</t>
  </si>
  <si>
    <t>Notas</t>
  </si>
  <si>
    <t>Frequência</t>
  </si>
  <si>
    <t>4 |---- 6</t>
  </si>
  <si>
    <t>6 |---- 8</t>
  </si>
  <si>
    <t>8 |---- 10</t>
  </si>
  <si>
    <t>total</t>
  </si>
  <si>
    <t>proporção</t>
  </si>
  <si>
    <t>porcentagem</t>
  </si>
  <si>
    <t>altura</t>
  </si>
  <si>
    <t>base</t>
  </si>
  <si>
    <t>Alunos da estatística</t>
  </si>
  <si>
    <t>Número
Atribuído</t>
  </si>
  <si>
    <t>Distribuição em frequência</t>
  </si>
  <si>
    <t>Base</t>
  </si>
  <si>
    <t>Proporção</t>
  </si>
  <si>
    <t>Altura</t>
  </si>
  <si>
    <t>Total</t>
  </si>
  <si>
    <t>Idade</t>
  </si>
  <si>
    <t>Porcentagem</t>
  </si>
  <si>
    <t>Distribuição de frequência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</si>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</sst>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3" fillId="33" borderId="16" xfId="0" applyFont="1" applyFill="1" applyBorder="1" applyAlignment="1">
      <alignment horizontal="center" vertical="center"/>
    </xf>
    <xf numFmtId="0" fontId="13" fillId="33" borderId="17" xfId="0" applyFont="1" applyFill="1" applyBorder="1" applyAlignment="1">
      <alignment horizontal="center" vertical="center"/>
    </xf>
    <xf numFmtId="0" fontId="13" fillId="33" borderId="18" xfId="0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3" fillId="33" borderId="23" xfId="0" applyFont="1" applyFill="1" applyBorder="1" applyAlignment="1">
      <alignment horizontal="center" vertical="center"/>
    </xf>
    <xf numFmtId="0" fontId="13" fillId="33" borderId="24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3" fillId="33" borderId="23" xfId="0" applyFont="1" applyFill="1" applyBorder="1" applyAlignment="1">
      <alignment horizontal="center" vertical="center"/>
    </xf>
    <xf numFmtId="0" fontId="13" fillId="33" borderId="24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barras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gráficos!$F$4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gráficos!$E$5:$E$7</c:f>
              <c:strCache>
                <c:ptCount val="3"/>
                <c:pt idx="0">
                  <c:v>4 |---- 6</c:v>
                </c:pt>
                <c:pt idx="1">
                  <c:v>6 |---- 8</c:v>
                </c:pt>
                <c:pt idx="2">
                  <c:v>8 |---- 10</c:v>
                </c:pt>
              </c:strCache>
            </c:strRef>
          </c:cat>
          <c:val>
            <c:numRef>
              <c:f>gráficos!$F$5:$F$7</c:f>
              <c:numCache>
                <c:formatCode>General</c:formatCode>
                <c:ptCount val="3"/>
                <c:pt idx="0">
                  <c:v>3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020088"/>
        <c:axId val="253025184"/>
      </c:barChart>
      <c:catAx>
        <c:axId val="25302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025184"/>
        <c:crosses val="autoZero"/>
        <c:auto val="1"/>
        <c:lblAlgn val="ctr"/>
        <c:lblOffset val="100"/>
        <c:noMultiLvlLbl val="0"/>
      </c:catAx>
      <c:valAx>
        <c:axId val="2530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02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em setores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gráficos!$F$4</c:f>
              <c:strCache>
                <c:ptCount val="1"/>
                <c:pt idx="0">
                  <c:v>Frequência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gráficos!$E$5:$E$7</c:f>
              <c:strCache>
                <c:ptCount val="3"/>
                <c:pt idx="0">
                  <c:v>4 |---- 6</c:v>
                </c:pt>
                <c:pt idx="1">
                  <c:v>6 |---- 8</c:v>
                </c:pt>
                <c:pt idx="2">
                  <c:v>8 |---- 10</c:v>
                </c:pt>
              </c:strCache>
            </c:strRef>
          </c:cat>
          <c:val>
            <c:numRef>
              <c:f>gráficos!$F$5:$F$7</c:f>
              <c:numCache>
                <c:formatCode>General</c:formatCode>
                <c:ptCount val="3"/>
                <c:pt idx="0">
                  <c:v>3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barras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gráficos!$F$25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gráficos!$E$26:$E$31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gráficos!$F$26:$F$31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428160"/>
        <c:axId val="489421496"/>
      </c:barChart>
      <c:catAx>
        <c:axId val="48942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421496"/>
        <c:crosses val="autoZero"/>
        <c:auto val="1"/>
        <c:lblAlgn val="ctr"/>
        <c:lblOffset val="100"/>
        <c:noMultiLvlLbl val="0"/>
      </c:catAx>
      <c:valAx>
        <c:axId val="48942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42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em setores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gráficos!$F$25</c:f>
              <c:strCache>
                <c:ptCount val="1"/>
                <c:pt idx="0">
                  <c:v>Frequência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gráficos!$E$26:$E$31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gráficos!$F$26:$F$31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0</xdr:rowOff>
    </xdr:from>
    <xdr:to>
      <xdr:col>16</xdr:col>
      <xdr:colOff>247650</xdr:colOff>
      <xdr:row>14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561975</xdr:colOff>
      <xdr:row>0</xdr:row>
      <xdr:rowOff>0</xdr:rowOff>
    </xdr:from>
    <xdr:to>
      <xdr:col>24</xdr:col>
      <xdr:colOff>257175</xdr:colOff>
      <xdr:row>14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238125</xdr:colOff>
      <xdr:row>19</xdr:row>
      <xdr:rowOff>52387</xdr:rowOff>
    </xdr:from>
    <xdr:to>
      <xdr:col>15</xdr:col>
      <xdr:colOff>542925</xdr:colOff>
      <xdr:row>33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123825</xdr:colOff>
      <xdr:row>19</xdr:row>
      <xdr:rowOff>52387</xdr:rowOff>
    </xdr:from>
    <xdr:to>
      <xdr:col>23</xdr:col>
      <xdr:colOff>428625</xdr:colOff>
      <xdr:row>33</xdr:row>
      <xdr:rowOff>100012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6.6</v>
      </c>
      <c r="C2">
        <v>23</v>
      </c>
    </row>
    <row r="3" spans="1:3" x14ac:dyDescent="0.25">
      <c r="A3">
        <v>1</v>
      </c>
      <c r="B3">
        <v>7.1</v>
      </c>
      <c r="C3">
        <v>23</v>
      </c>
    </row>
    <row r="4" spans="1:3" x14ac:dyDescent="0.25">
      <c r="A4">
        <v>0</v>
      </c>
      <c r="B4">
        <v>8.06</v>
      </c>
      <c r="C4">
        <v>23</v>
      </c>
    </row>
    <row r="5" spans="1:3" x14ac:dyDescent="0.25">
      <c r="A5">
        <v>1</v>
      </c>
      <c r="B5">
        <v>6.42</v>
      </c>
      <c r="C5">
        <v>21</v>
      </c>
    </row>
    <row r="6" spans="1:3" x14ac:dyDescent="0.25">
      <c r="A6">
        <v>1</v>
      </c>
      <c r="B6">
        <v>9.42</v>
      </c>
      <c r="C6">
        <v>23</v>
      </c>
    </row>
    <row r="7" spans="1:3" x14ac:dyDescent="0.25">
      <c r="A7">
        <v>0</v>
      </c>
      <c r="B7">
        <v>6.03</v>
      </c>
      <c r="C7">
        <v>22</v>
      </c>
    </row>
    <row r="8" spans="1:3" x14ac:dyDescent="0.25">
      <c r="A8">
        <v>0</v>
      </c>
      <c r="B8">
        <v>7.95</v>
      </c>
      <c r="C8">
        <v>22</v>
      </c>
    </row>
    <row r="9" spans="1:3" x14ac:dyDescent="0.25">
      <c r="A9">
        <v>1</v>
      </c>
      <c r="B9">
        <v>8.66</v>
      </c>
      <c r="C9">
        <v>18</v>
      </c>
    </row>
    <row r="10" spans="1:3" x14ac:dyDescent="0.25">
      <c r="A10">
        <v>0</v>
      </c>
      <c r="B10">
        <v>7.6</v>
      </c>
      <c r="C10">
        <v>21</v>
      </c>
    </row>
    <row r="11" spans="1:3" x14ac:dyDescent="0.25">
      <c r="A11">
        <v>0</v>
      </c>
      <c r="B11">
        <v>8.61</v>
      </c>
      <c r="C11">
        <v>19</v>
      </c>
    </row>
    <row r="12" spans="1:3" x14ac:dyDescent="0.25">
      <c r="A12">
        <v>1</v>
      </c>
      <c r="B12">
        <v>8.2799999999999994</v>
      </c>
      <c r="C12">
        <v>20</v>
      </c>
    </row>
    <row r="13" spans="1:3" x14ac:dyDescent="0.25">
      <c r="A13">
        <v>0</v>
      </c>
      <c r="B13">
        <v>8.15</v>
      </c>
      <c r="C13">
        <v>22</v>
      </c>
    </row>
    <row r="14" spans="1:3" x14ac:dyDescent="0.25">
      <c r="A14">
        <v>0</v>
      </c>
      <c r="B14">
        <v>9.23</v>
      </c>
      <c r="C14">
        <v>20</v>
      </c>
    </row>
    <row r="15" spans="1:3" x14ac:dyDescent="0.25">
      <c r="A15">
        <v>0</v>
      </c>
      <c r="B15">
        <v>5.75</v>
      </c>
      <c r="C15">
        <v>18</v>
      </c>
    </row>
    <row r="16" spans="1:3" x14ac:dyDescent="0.25">
      <c r="A16">
        <v>0</v>
      </c>
      <c r="B16">
        <v>7.03</v>
      </c>
      <c r="C16">
        <v>19</v>
      </c>
    </row>
    <row r="17" spans="1:3" x14ac:dyDescent="0.25">
      <c r="A17">
        <v>1</v>
      </c>
      <c r="B17">
        <v>8.73</v>
      </c>
      <c r="C17">
        <v>22</v>
      </c>
    </row>
    <row r="18" spans="1:3" x14ac:dyDescent="0.25">
      <c r="A18">
        <v>0</v>
      </c>
      <c r="B18">
        <v>4.8099999999999996</v>
      </c>
      <c r="C18">
        <v>20</v>
      </c>
    </row>
    <row r="19" spans="1:3" x14ac:dyDescent="0.25">
      <c r="A19">
        <v>0</v>
      </c>
      <c r="B19">
        <v>6.55</v>
      </c>
      <c r="C19">
        <v>23</v>
      </c>
    </row>
    <row r="20" spans="1:3" x14ac:dyDescent="0.25">
      <c r="A20">
        <v>0</v>
      </c>
      <c r="B20">
        <v>7.71</v>
      </c>
      <c r="C20">
        <v>18</v>
      </c>
    </row>
    <row r="21" spans="1:3" x14ac:dyDescent="0.25">
      <c r="A21">
        <v>1</v>
      </c>
      <c r="B21">
        <v>5.62</v>
      </c>
      <c r="C2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37" sqref="H37"/>
    </sheetView>
  </sheetViews>
  <sheetFormatPr defaultRowHeight="15" x14ac:dyDescent="0.25"/>
  <cols>
    <col min="5" max="5" width="8.7109375" bestFit="1" customWidth="1"/>
    <col min="6" max="6" width="10.85546875" bestFit="1" customWidth="1"/>
    <col min="7" max="7" width="10" bestFit="1" customWidth="1"/>
    <col min="8" max="8" width="12.7109375" bestFit="1" customWidth="1"/>
  </cols>
  <sheetData>
    <row r="1" spans="1:8" x14ac:dyDescent="0.25">
      <c r="A1" t="str">
        <f>provas!A1</f>
        <v>sexo</v>
      </c>
      <c r="B1" t="str">
        <f>provas!B1</f>
        <v>notas</v>
      </c>
      <c r="C1" t="str">
        <f>provas!C1</f>
        <v>idade</v>
      </c>
      <c r="D1" t="s">
        <v>1</v>
      </c>
    </row>
    <row r="2" spans="1:8" ht="15.75" thickBot="1" x14ac:dyDescent="0.3">
      <c r="A2" t="str">
        <f xml:space="preserve"> IF( provas!A18 =0, "M", "F")</f>
        <v>M</v>
      </c>
      <c r="B2">
        <f>provas!B18</f>
        <v>4.8099999999999996</v>
      </c>
      <c r="C2">
        <f>provas!C18</f>
        <v>20</v>
      </c>
      <c r="D2">
        <f>ROUND(B2,1)</f>
        <v>4.8</v>
      </c>
    </row>
    <row r="3" spans="1:8" x14ac:dyDescent="0.25">
      <c r="A3" t="str">
        <f xml:space="preserve"> IF( provas!A21 =0, "M", "F")</f>
        <v>F</v>
      </c>
      <c r="B3">
        <f>provas!B21</f>
        <v>5.62</v>
      </c>
      <c r="C3">
        <f>provas!C21</f>
        <v>21</v>
      </c>
      <c r="D3">
        <f t="shared" ref="D3:D21" si="0">ROUND(B3,1)</f>
        <v>5.6</v>
      </c>
      <c r="E3" s="38" t="s">
        <v>15</v>
      </c>
      <c r="F3" s="39"/>
      <c r="G3" s="39"/>
      <c r="H3" s="40"/>
    </row>
    <row r="4" spans="1:8" ht="15.75" thickBot="1" x14ac:dyDescent="0.3">
      <c r="A4" t="str">
        <f xml:space="preserve"> IF( provas!A15 =0, "M", "F")</f>
        <v>M</v>
      </c>
      <c r="B4">
        <f>provas!B15</f>
        <v>5.75</v>
      </c>
      <c r="C4">
        <f>provas!C15</f>
        <v>18</v>
      </c>
      <c r="D4">
        <f t="shared" si="0"/>
        <v>5.8</v>
      </c>
      <c r="E4" s="18" t="s">
        <v>3</v>
      </c>
      <c r="F4" s="19" t="s">
        <v>4</v>
      </c>
      <c r="G4" s="19" t="s">
        <v>9</v>
      </c>
      <c r="H4" s="20" t="s">
        <v>10</v>
      </c>
    </row>
    <row r="5" spans="1:8" x14ac:dyDescent="0.25">
      <c r="A5" t="str">
        <f xml:space="preserve"> IF( provas!A7 =0, "M", "F")</f>
        <v>M</v>
      </c>
      <c r="B5">
        <f>provas!B7</f>
        <v>6.03</v>
      </c>
      <c r="C5">
        <f>provas!C7</f>
        <v>22</v>
      </c>
      <c r="D5">
        <f t="shared" si="0"/>
        <v>6</v>
      </c>
      <c r="E5" s="6" t="s">
        <v>5</v>
      </c>
      <c r="F5" s="7">
        <f>COUNTIFS(B2:B21,"&gt;=4",B2:B21,"&lt;6")</f>
        <v>3</v>
      </c>
      <c r="G5" s="21">
        <f>F5/F$8</f>
        <v>0.15</v>
      </c>
      <c r="H5" s="22">
        <f>G5*100</f>
        <v>15</v>
      </c>
    </row>
    <row r="6" spans="1:8" x14ac:dyDescent="0.25">
      <c r="A6" t="str">
        <f xml:space="preserve"> IF( provas!A5 =0, "M", "F")</f>
        <v>F</v>
      </c>
      <c r="B6">
        <f>provas!B5</f>
        <v>6.42</v>
      </c>
      <c r="C6">
        <f>provas!C5</f>
        <v>21</v>
      </c>
      <c r="D6">
        <f t="shared" si="0"/>
        <v>6.4</v>
      </c>
      <c r="E6" s="2" t="s">
        <v>6</v>
      </c>
      <c r="F6" s="1">
        <f>COUNTIFS(B2:B21,"&gt;=6",B2:B21,"&lt;8")</f>
        <v>9</v>
      </c>
      <c r="G6" s="23">
        <f t="shared" ref="G6:G8" si="1">F6/F$8</f>
        <v>0.45</v>
      </c>
      <c r="H6" s="24">
        <f t="shared" ref="H6:H8" si="2">G6*100</f>
        <v>45</v>
      </c>
    </row>
    <row r="7" spans="1:8" x14ac:dyDescent="0.25">
      <c r="A7" t="str">
        <f xml:space="preserve"> IF( provas!A19 =0, "M", "F")</f>
        <v>M</v>
      </c>
      <c r="B7">
        <f>provas!B19</f>
        <v>6.55</v>
      </c>
      <c r="C7">
        <f>provas!C19</f>
        <v>23</v>
      </c>
      <c r="D7">
        <f t="shared" si="0"/>
        <v>6.6</v>
      </c>
      <c r="E7" s="2" t="s">
        <v>7</v>
      </c>
      <c r="F7" s="1">
        <f>COUNTIFS(B2:B22,"&gt;=8",B2:B22,"&lt;10")</f>
        <v>8</v>
      </c>
      <c r="G7" s="23">
        <f t="shared" si="1"/>
        <v>0.4</v>
      </c>
      <c r="H7" s="24">
        <f t="shared" si="2"/>
        <v>40</v>
      </c>
    </row>
    <row r="8" spans="1:8" ht="15.75" thickBot="1" x14ac:dyDescent="0.3">
      <c r="A8" t="str">
        <f xml:space="preserve"> IF( provas!A2 =0, "M", "F")</f>
        <v>M</v>
      </c>
      <c r="B8">
        <f>provas!B2</f>
        <v>6.6</v>
      </c>
      <c r="C8">
        <f>provas!C2</f>
        <v>23</v>
      </c>
      <c r="D8">
        <f t="shared" si="0"/>
        <v>6.6</v>
      </c>
      <c r="E8" s="4" t="s">
        <v>8</v>
      </c>
      <c r="F8" s="5">
        <f>SUM(F5:F7)</f>
        <v>20</v>
      </c>
      <c r="G8" s="25">
        <f t="shared" si="1"/>
        <v>1</v>
      </c>
      <c r="H8" s="26">
        <f t="shared" si="2"/>
        <v>100</v>
      </c>
    </row>
    <row r="9" spans="1:8" x14ac:dyDescent="0.25">
      <c r="A9" t="str">
        <f xml:space="preserve"> IF( provas!A16 =0, "M", "F")</f>
        <v>M</v>
      </c>
      <c r="B9">
        <f>provas!B16</f>
        <v>7.03</v>
      </c>
      <c r="C9">
        <f>provas!C16</f>
        <v>19</v>
      </c>
      <c r="D9">
        <f t="shared" si="0"/>
        <v>7</v>
      </c>
    </row>
    <row r="10" spans="1:8" x14ac:dyDescent="0.25">
      <c r="A10" t="str">
        <f xml:space="preserve"> IF( provas!A3 =0, "M", "F")</f>
        <v>F</v>
      </c>
      <c r="B10">
        <f>provas!B3</f>
        <v>7.1</v>
      </c>
      <c r="C10">
        <f>provas!C3</f>
        <v>23</v>
      </c>
      <c r="D10">
        <f t="shared" si="0"/>
        <v>7.1</v>
      </c>
    </row>
    <row r="11" spans="1:8" x14ac:dyDescent="0.25">
      <c r="A11" t="str">
        <f xml:space="preserve"> IF( provas!A10 =0, "M", "F")</f>
        <v>M</v>
      </c>
      <c r="B11">
        <f>provas!B10</f>
        <v>7.6</v>
      </c>
      <c r="C11">
        <f>provas!C10</f>
        <v>21</v>
      </c>
      <c r="D11">
        <f t="shared" si="0"/>
        <v>7.6</v>
      </c>
    </row>
    <row r="12" spans="1:8" x14ac:dyDescent="0.25">
      <c r="A12" t="str">
        <f xml:space="preserve"> IF( provas!A20 =0, "M", "F")</f>
        <v>M</v>
      </c>
      <c r="B12">
        <f>provas!B20</f>
        <v>7.71</v>
      </c>
      <c r="C12">
        <f>provas!C20</f>
        <v>18</v>
      </c>
      <c r="D12">
        <f t="shared" si="0"/>
        <v>7.7</v>
      </c>
    </row>
    <row r="13" spans="1:8" x14ac:dyDescent="0.25">
      <c r="A13" t="str">
        <f xml:space="preserve"> IF( provas!A8 =0, "M", "F")</f>
        <v>M</v>
      </c>
      <c r="B13">
        <f>provas!B8</f>
        <v>7.95</v>
      </c>
      <c r="C13">
        <f>provas!C8</f>
        <v>22</v>
      </c>
      <c r="D13">
        <f t="shared" si="0"/>
        <v>8</v>
      </c>
    </row>
    <row r="14" spans="1:8" x14ac:dyDescent="0.25">
      <c r="A14" t="str">
        <f xml:space="preserve"> IF( provas!A4 =0, "M", "F")</f>
        <v>M</v>
      </c>
      <c r="B14">
        <f>provas!B4</f>
        <v>8.06</v>
      </c>
      <c r="C14">
        <f>provas!C4</f>
        <v>23</v>
      </c>
      <c r="D14">
        <f t="shared" si="0"/>
        <v>8.1</v>
      </c>
      <c r="E14" t="s">
        <v>12</v>
      </c>
      <c r="F14" t="str">
        <f>G4</f>
        <v>proporção</v>
      </c>
      <c r="G14" t="s">
        <v>11</v>
      </c>
    </row>
    <row r="15" spans="1:8" x14ac:dyDescent="0.25">
      <c r="A15" t="str">
        <f xml:space="preserve"> IF( provas!A13 =0, "M", "F")</f>
        <v>M</v>
      </c>
      <c r="B15">
        <f>provas!B13</f>
        <v>8.15</v>
      </c>
      <c r="C15">
        <f>provas!C13</f>
        <v>22</v>
      </c>
      <c r="D15">
        <f t="shared" si="0"/>
        <v>8.1999999999999993</v>
      </c>
      <c r="E15" t="s">
        <v>5</v>
      </c>
      <c r="F15">
        <f t="shared" ref="F15:F17" si="3">G5</f>
        <v>0.15</v>
      </c>
      <c r="G15">
        <f>F15/2</f>
        <v>7.4999999999999997E-2</v>
      </c>
    </row>
    <row r="16" spans="1:8" x14ac:dyDescent="0.25">
      <c r="A16" t="str">
        <f xml:space="preserve"> IF( provas!A12 =0, "M", "F")</f>
        <v>F</v>
      </c>
      <c r="B16">
        <f>provas!B12</f>
        <v>8.2799999999999994</v>
      </c>
      <c r="C16">
        <f>provas!C12</f>
        <v>20</v>
      </c>
      <c r="D16">
        <f t="shared" si="0"/>
        <v>8.3000000000000007</v>
      </c>
      <c r="E16" t="s">
        <v>6</v>
      </c>
      <c r="F16">
        <f t="shared" si="3"/>
        <v>0.45</v>
      </c>
      <c r="G16">
        <f t="shared" ref="G16:G17" si="4">F16/2</f>
        <v>0.22500000000000001</v>
      </c>
    </row>
    <row r="17" spans="1:8" x14ac:dyDescent="0.25">
      <c r="A17" t="str">
        <f xml:space="preserve"> IF( provas!A11 =0, "M", "F")</f>
        <v>M</v>
      </c>
      <c r="B17">
        <f>provas!B11</f>
        <v>8.61</v>
      </c>
      <c r="C17">
        <f>provas!C11</f>
        <v>19</v>
      </c>
      <c r="D17">
        <f t="shared" si="0"/>
        <v>8.6</v>
      </c>
      <c r="E17" t="s">
        <v>7</v>
      </c>
      <c r="F17">
        <f t="shared" si="3"/>
        <v>0.4</v>
      </c>
      <c r="G17">
        <f t="shared" si="4"/>
        <v>0.2</v>
      </c>
    </row>
    <row r="18" spans="1:8" x14ac:dyDescent="0.25">
      <c r="A18" t="str">
        <f xml:space="preserve"> IF( provas!A9 =0, "M", "F")</f>
        <v>F</v>
      </c>
      <c r="B18">
        <f>provas!B9</f>
        <v>8.66</v>
      </c>
      <c r="C18">
        <f>provas!C9</f>
        <v>18</v>
      </c>
      <c r="D18">
        <f t="shared" si="0"/>
        <v>8.6999999999999993</v>
      </c>
    </row>
    <row r="19" spans="1:8" x14ac:dyDescent="0.25">
      <c r="A19" t="str">
        <f xml:space="preserve"> IF( provas!A17 =0, "M", "F")</f>
        <v>F</v>
      </c>
      <c r="B19">
        <f>provas!B17</f>
        <v>8.73</v>
      </c>
      <c r="C19">
        <f>provas!C17</f>
        <v>22</v>
      </c>
      <c r="D19">
        <f t="shared" si="0"/>
        <v>8.6999999999999993</v>
      </c>
    </row>
    <row r="20" spans="1:8" x14ac:dyDescent="0.25">
      <c r="A20" t="str">
        <f xml:space="preserve"> IF( provas!A14 =0, "M", "F")</f>
        <v>M</v>
      </c>
      <c r="B20">
        <f>provas!B14</f>
        <v>9.23</v>
      </c>
      <c r="C20">
        <f>provas!C14</f>
        <v>20</v>
      </c>
      <c r="D20">
        <f t="shared" si="0"/>
        <v>9.1999999999999993</v>
      </c>
    </row>
    <row r="21" spans="1:8" x14ac:dyDescent="0.25">
      <c r="A21" t="str">
        <f xml:space="preserve"> IF( provas!A6 =0, "M", "F")</f>
        <v>F</v>
      </c>
      <c r="B21">
        <f>provas!B6</f>
        <v>9.42</v>
      </c>
      <c r="C21">
        <f>provas!C6</f>
        <v>23</v>
      </c>
      <c r="D21">
        <f t="shared" si="0"/>
        <v>9.4</v>
      </c>
    </row>
    <row r="23" spans="1:8" ht="15.75" thickBot="1" x14ac:dyDescent="0.3"/>
    <row r="24" spans="1:8" x14ac:dyDescent="0.25">
      <c r="E24" s="38" t="s">
        <v>22</v>
      </c>
      <c r="F24" s="39"/>
      <c r="G24" s="39"/>
      <c r="H24" s="40"/>
    </row>
    <row r="25" spans="1:8" ht="15.75" thickBot="1" x14ac:dyDescent="0.3">
      <c r="E25" s="18" t="s">
        <v>20</v>
      </c>
      <c r="F25" s="19" t="s">
        <v>4</v>
      </c>
      <c r="G25" s="19" t="s">
        <v>17</v>
      </c>
      <c r="H25" s="20" t="s">
        <v>21</v>
      </c>
    </row>
    <row r="26" spans="1:8" x14ac:dyDescent="0.25">
      <c r="E26" s="36" t="s">
        <v>23</v>
      </c>
      <c r="F26" s="7">
        <f>COUNTIFS(C$2:C$21, "18")</f>
        <v>3</v>
      </c>
      <c r="G26" s="21">
        <f>F26/F$32</f>
        <v>0.15</v>
      </c>
      <c r="H26" s="22">
        <f>G26*100</f>
        <v>15</v>
      </c>
    </row>
    <row r="27" spans="1:8" x14ac:dyDescent="0.25">
      <c r="E27" s="37" t="s">
        <v>24</v>
      </c>
      <c r="F27" s="1">
        <f>COUNTIFS(C$2:C$21, "19")</f>
        <v>2</v>
      </c>
      <c r="G27" s="23">
        <f t="shared" ref="G27:G32" si="5">F27/F$32</f>
        <v>0.1</v>
      </c>
      <c r="H27" s="24">
        <f t="shared" ref="H27:H32" si="6">G27*100</f>
        <v>10</v>
      </c>
    </row>
    <row r="28" spans="1:8" x14ac:dyDescent="0.25">
      <c r="E28" s="37" t="s">
        <v>25</v>
      </c>
      <c r="F28" s="1">
        <f>COUNTIFS(C$2:C$21, "20")</f>
        <v>3</v>
      </c>
      <c r="G28" s="23">
        <f t="shared" si="5"/>
        <v>0.15</v>
      </c>
      <c r="H28" s="24">
        <f t="shared" si="6"/>
        <v>15</v>
      </c>
    </row>
    <row r="29" spans="1:8" x14ac:dyDescent="0.25">
      <c r="E29" s="37" t="s">
        <v>26</v>
      </c>
      <c r="F29" s="1">
        <f>COUNTIFS(C$2:C$21, "21")</f>
        <v>3</v>
      </c>
      <c r="G29" s="23">
        <f t="shared" si="5"/>
        <v>0.15</v>
      </c>
      <c r="H29" s="24">
        <f t="shared" si="6"/>
        <v>15</v>
      </c>
    </row>
    <row r="30" spans="1:8" x14ac:dyDescent="0.25">
      <c r="E30" s="37" t="s">
        <v>27</v>
      </c>
      <c r="F30" s="1">
        <f>COUNTIFS(C$2:C$21, "22")</f>
        <v>4</v>
      </c>
      <c r="G30" s="23">
        <f t="shared" si="5"/>
        <v>0.2</v>
      </c>
      <c r="H30" s="24">
        <f t="shared" si="6"/>
        <v>20</v>
      </c>
    </row>
    <row r="31" spans="1:8" x14ac:dyDescent="0.25">
      <c r="E31" s="37" t="s">
        <v>28</v>
      </c>
      <c r="F31" s="1">
        <f>COUNTIFS(C$2:C$21, "23")</f>
        <v>5</v>
      </c>
      <c r="G31" s="23">
        <f t="shared" si="5"/>
        <v>0.25</v>
      </c>
      <c r="H31" s="24">
        <f t="shared" si="6"/>
        <v>25</v>
      </c>
    </row>
    <row r="32" spans="1:8" ht="15.75" thickBot="1" x14ac:dyDescent="0.3">
      <c r="E32" s="4" t="s">
        <v>19</v>
      </c>
      <c r="F32" s="5">
        <f>SUM(F26:F31)</f>
        <v>20</v>
      </c>
      <c r="G32" s="25">
        <f t="shared" si="5"/>
        <v>1</v>
      </c>
      <c r="H32" s="26">
        <f t="shared" si="6"/>
        <v>100</v>
      </c>
    </row>
  </sheetData>
  <sortState ref="A2:C21">
    <sortCondition ref="B2:B21"/>
  </sortState>
  <mergeCells count="2">
    <mergeCell ref="E3:H3"/>
    <mergeCell ref="E24:H2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A2" workbookViewId="0">
      <selection activeCell="B13" sqref="B13:U13"/>
    </sheetView>
  </sheetViews>
  <sheetFormatPr defaultRowHeight="15" x14ac:dyDescent="0.25"/>
  <cols>
    <col min="1" max="1" width="9.28515625" bestFit="1" customWidth="1"/>
    <col min="2" max="3" width="4" bestFit="1" customWidth="1"/>
    <col min="4" max="9" width="5" bestFit="1" customWidth="1"/>
    <col min="10" max="10" width="4" bestFit="1" customWidth="1"/>
    <col min="11" max="21" width="5" bestFit="1" customWidth="1"/>
  </cols>
  <sheetData>
    <row r="1" spans="1:21" x14ac:dyDescent="0.25">
      <c r="A1" t="s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</row>
    <row r="2" spans="1:21" x14ac:dyDescent="0.25">
      <c r="A2" t="s">
        <v>1</v>
      </c>
      <c r="B2">
        <v>6.6</v>
      </c>
      <c r="C2">
        <v>7.1</v>
      </c>
      <c r="D2">
        <v>8.06</v>
      </c>
      <c r="E2">
        <v>6.42</v>
      </c>
      <c r="F2">
        <v>9.42</v>
      </c>
      <c r="G2">
        <v>6.03</v>
      </c>
      <c r="H2">
        <v>7.95</v>
      </c>
      <c r="I2">
        <v>8.66</v>
      </c>
      <c r="J2">
        <v>7.6</v>
      </c>
      <c r="K2">
        <v>8.61</v>
      </c>
      <c r="L2">
        <v>8.2799999999999994</v>
      </c>
      <c r="M2">
        <v>8.15</v>
      </c>
      <c r="N2">
        <v>9.23</v>
      </c>
      <c r="O2">
        <v>5.75</v>
      </c>
      <c r="P2">
        <v>7.03</v>
      </c>
      <c r="Q2">
        <v>8.73</v>
      </c>
      <c r="R2">
        <v>4.8099999999999996</v>
      </c>
      <c r="S2">
        <v>6.55</v>
      </c>
      <c r="T2">
        <v>7.71</v>
      </c>
      <c r="U2">
        <v>5.62</v>
      </c>
    </row>
    <row r="3" spans="1:21" x14ac:dyDescent="0.25">
      <c r="A3" t="s">
        <v>2</v>
      </c>
      <c r="B3">
        <v>23</v>
      </c>
      <c r="C3">
        <v>23</v>
      </c>
      <c r="D3">
        <v>23</v>
      </c>
      <c r="E3">
        <v>21</v>
      </c>
      <c r="F3">
        <v>23</v>
      </c>
      <c r="G3">
        <v>22</v>
      </c>
      <c r="H3">
        <v>22</v>
      </c>
      <c r="I3">
        <v>18</v>
      </c>
      <c r="J3">
        <v>21</v>
      </c>
      <c r="K3">
        <v>19</v>
      </c>
      <c r="L3">
        <v>20</v>
      </c>
      <c r="M3">
        <v>22</v>
      </c>
      <c r="N3">
        <v>20</v>
      </c>
      <c r="O3">
        <v>18</v>
      </c>
      <c r="P3">
        <v>19</v>
      </c>
      <c r="Q3">
        <v>22</v>
      </c>
      <c r="R3">
        <v>20</v>
      </c>
      <c r="S3">
        <v>23</v>
      </c>
      <c r="T3">
        <v>18</v>
      </c>
      <c r="U3">
        <v>21</v>
      </c>
    </row>
    <row r="5" spans="1:21" ht="15.75" thickBot="1" x14ac:dyDescent="0.3"/>
    <row r="6" spans="1:21" ht="15.75" thickBot="1" x14ac:dyDescent="0.3">
      <c r="A6" s="41" t="s">
        <v>13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x14ac:dyDescent="0.25">
      <c r="A7" s="6" t="str">
        <f>A1</f>
        <v>sexo</v>
      </c>
      <c r="B7" s="7" t="str">
        <f>IF(B1=0,"M","F")</f>
        <v>M</v>
      </c>
      <c r="C7" s="7" t="str">
        <f t="shared" ref="C7:U7" si="0">IF(C1=0,"M","F")</f>
        <v>F</v>
      </c>
      <c r="D7" s="7" t="str">
        <f t="shared" si="0"/>
        <v>M</v>
      </c>
      <c r="E7" s="7" t="str">
        <f t="shared" si="0"/>
        <v>F</v>
      </c>
      <c r="F7" s="7" t="str">
        <f t="shared" si="0"/>
        <v>F</v>
      </c>
      <c r="G7" s="7" t="str">
        <f t="shared" si="0"/>
        <v>M</v>
      </c>
      <c r="H7" s="7" t="str">
        <f t="shared" si="0"/>
        <v>M</v>
      </c>
      <c r="I7" s="7" t="str">
        <f t="shared" si="0"/>
        <v>F</v>
      </c>
      <c r="J7" s="7" t="str">
        <f t="shared" si="0"/>
        <v>M</v>
      </c>
      <c r="K7" s="7" t="str">
        <f t="shared" si="0"/>
        <v>M</v>
      </c>
      <c r="L7" s="7" t="str">
        <f t="shared" si="0"/>
        <v>F</v>
      </c>
      <c r="M7" s="7" t="str">
        <f t="shared" si="0"/>
        <v>M</v>
      </c>
      <c r="N7" s="7" t="str">
        <f t="shared" si="0"/>
        <v>M</v>
      </c>
      <c r="O7" s="7" t="str">
        <f t="shared" si="0"/>
        <v>M</v>
      </c>
      <c r="P7" s="7" t="str">
        <f t="shared" si="0"/>
        <v>M</v>
      </c>
      <c r="Q7" s="7" t="str">
        <f t="shared" si="0"/>
        <v>F</v>
      </c>
      <c r="R7" s="7" t="str">
        <f t="shared" si="0"/>
        <v>M</v>
      </c>
      <c r="S7" s="7" t="str">
        <f t="shared" si="0"/>
        <v>M</v>
      </c>
      <c r="T7" s="7" t="str">
        <f t="shared" si="0"/>
        <v>M</v>
      </c>
      <c r="U7" s="8" t="str">
        <f t="shared" si="0"/>
        <v>F</v>
      </c>
    </row>
    <row r="8" spans="1:21" x14ac:dyDescent="0.25">
      <c r="A8" s="2" t="str">
        <f t="shared" ref="A8:P9" si="1">A2</f>
        <v>notas</v>
      </c>
      <c r="B8" s="1">
        <f t="shared" si="1"/>
        <v>6.6</v>
      </c>
      <c r="C8" s="1">
        <f t="shared" si="1"/>
        <v>7.1</v>
      </c>
      <c r="D8" s="1">
        <f t="shared" si="1"/>
        <v>8.06</v>
      </c>
      <c r="E8" s="1">
        <f t="shared" si="1"/>
        <v>6.42</v>
      </c>
      <c r="F8" s="1">
        <f t="shared" si="1"/>
        <v>9.42</v>
      </c>
      <c r="G8" s="1">
        <f t="shared" si="1"/>
        <v>6.03</v>
      </c>
      <c r="H8" s="1">
        <f t="shared" si="1"/>
        <v>7.95</v>
      </c>
      <c r="I8" s="1">
        <f t="shared" si="1"/>
        <v>8.66</v>
      </c>
      <c r="J8" s="1">
        <f t="shared" si="1"/>
        <v>7.6</v>
      </c>
      <c r="K8" s="1">
        <f t="shared" si="1"/>
        <v>8.61</v>
      </c>
      <c r="L8" s="1">
        <f t="shared" si="1"/>
        <v>8.2799999999999994</v>
      </c>
      <c r="M8" s="1">
        <f t="shared" si="1"/>
        <v>8.15</v>
      </c>
      <c r="N8" s="1">
        <f t="shared" si="1"/>
        <v>9.23</v>
      </c>
      <c r="O8" s="1">
        <f t="shared" si="1"/>
        <v>5.75</v>
      </c>
      <c r="P8" s="1">
        <f t="shared" si="1"/>
        <v>7.03</v>
      </c>
      <c r="Q8" s="1">
        <f t="shared" ref="B8:U9" si="2">Q2</f>
        <v>8.73</v>
      </c>
      <c r="R8" s="1">
        <f t="shared" si="2"/>
        <v>4.8099999999999996</v>
      </c>
      <c r="S8" s="1">
        <f t="shared" si="2"/>
        <v>6.55</v>
      </c>
      <c r="T8" s="1">
        <f t="shared" si="2"/>
        <v>7.71</v>
      </c>
      <c r="U8" s="3">
        <f t="shared" si="2"/>
        <v>5.62</v>
      </c>
    </row>
    <row r="9" spans="1:21" x14ac:dyDescent="0.25">
      <c r="A9" s="2" t="str">
        <f t="shared" si="1"/>
        <v>idade</v>
      </c>
      <c r="B9" s="1">
        <f t="shared" si="2"/>
        <v>23</v>
      </c>
      <c r="C9" s="1">
        <f t="shared" si="2"/>
        <v>23</v>
      </c>
      <c r="D9" s="1">
        <f t="shared" si="2"/>
        <v>23</v>
      </c>
      <c r="E9" s="1">
        <f t="shared" si="2"/>
        <v>21</v>
      </c>
      <c r="F9" s="1">
        <f t="shared" si="2"/>
        <v>23</v>
      </c>
      <c r="G9" s="1">
        <f t="shared" si="2"/>
        <v>22</v>
      </c>
      <c r="H9" s="1">
        <f t="shared" si="2"/>
        <v>22</v>
      </c>
      <c r="I9" s="1">
        <f t="shared" si="2"/>
        <v>18</v>
      </c>
      <c r="J9" s="1">
        <f t="shared" si="2"/>
        <v>21</v>
      </c>
      <c r="K9" s="1">
        <f t="shared" si="2"/>
        <v>19</v>
      </c>
      <c r="L9" s="1">
        <f t="shared" si="2"/>
        <v>20</v>
      </c>
      <c r="M9" s="1">
        <f t="shared" si="2"/>
        <v>22</v>
      </c>
      <c r="N9" s="1">
        <f t="shared" si="2"/>
        <v>20</v>
      </c>
      <c r="O9" s="1">
        <f t="shared" si="2"/>
        <v>18</v>
      </c>
      <c r="P9" s="1">
        <f t="shared" si="2"/>
        <v>19</v>
      </c>
      <c r="Q9" s="1">
        <f t="shared" si="2"/>
        <v>22</v>
      </c>
      <c r="R9" s="1">
        <f t="shared" si="2"/>
        <v>20</v>
      </c>
      <c r="S9" s="1">
        <f t="shared" si="2"/>
        <v>23</v>
      </c>
      <c r="T9" s="1">
        <f t="shared" si="2"/>
        <v>18</v>
      </c>
      <c r="U9" s="3">
        <f t="shared" si="2"/>
        <v>21</v>
      </c>
    </row>
    <row r="10" spans="1:21" ht="30.75" thickBot="1" x14ac:dyDescent="0.3">
      <c r="A10" s="9" t="s">
        <v>14</v>
      </c>
      <c r="B10" s="10">
        <v>1</v>
      </c>
      <c r="C10" s="10">
        <f>B10+1</f>
        <v>2</v>
      </c>
      <c r="D10" s="10">
        <f t="shared" ref="D10:U10" si="3">C10+1</f>
        <v>3</v>
      </c>
      <c r="E10" s="10">
        <f t="shared" si="3"/>
        <v>4</v>
      </c>
      <c r="F10" s="10">
        <f t="shared" si="3"/>
        <v>5</v>
      </c>
      <c r="G10" s="10">
        <f t="shared" si="3"/>
        <v>6</v>
      </c>
      <c r="H10" s="10">
        <f t="shared" si="3"/>
        <v>7</v>
      </c>
      <c r="I10" s="10">
        <f t="shared" si="3"/>
        <v>8</v>
      </c>
      <c r="J10" s="10">
        <f t="shared" si="3"/>
        <v>9</v>
      </c>
      <c r="K10" s="10">
        <f t="shared" si="3"/>
        <v>10</v>
      </c>
      <c r="L10" s="10">
        <f t="shared" si="3"/>
        <v>11</v>
      </c>
      <c r="M10" s="10">
        <f t="shared" si="3"/>
        <v>12</v>
      </c>
      <c r="N10" s="10">
        <f t="shared" si="3"/>
        <v>13</v>
      </c>
      <c r="O10" s="10">
        <f t="shared" si="3"/>
        <v>14</v>
      </c>
      <c r="P10" s="10">
        <f t="shared" si="3"/>
        <v>15</v>
      </c>
      <c r="Q10" s="10">
        <f t="shared" si="3"/>
        <v>16</v>
      </c>
      <c r="R10" s="10">
        <f t="shared" si="3"/>
        <v>17</v>
      </c>
      <c r="S10" s="10">
        <f t="shared" si="3"/>
        <v>18</v>
      </c>
      <c r="T10" s="10">
        <f t="shared" si="3"/>
        <v>19</v>
      </c>
      <c r="U10" s="11">
        <f t="shared" si="3"/>
        <v>20</v>
      </c>
    </row>
    <row r="11" spans="1:21" ht="15.75" thickBot="1" x14ac:dyDescent="0.3"/>
    <row r="12" spans="1:21" ht="15.75" thickBot="1" x14ac:dyDescent="0.3">
      <c r="A12" s="41" t="s">
        <v>13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</row>
    <row r="13" spans="1:21" x14ac:dyDescent="0.25">
      <c r="A13" s="6" t="str">
        <f>A7</f>
        <v>sexo</v>
      </c>
      <c r="B13" s="7" t="str">
        <f>B7</f>
        <v>M</v>
      </c>
      <c r="C13" s="7" t="str">
        <f t="shared" ref="C13:U13" si="4">C7</f>
        <v>F</v>
      </c>
      <c r="D13" s="7" t="str">
        <f t="shared" si="4"/>
        <v>M</v>
      </c>
      <c r="E13" s="7" t="str">
        <f t="shared" si="4"/>
        <v>F</v>
      </c>
      <c r="F13" s="7" t="str">
        <f t="shared" si="4"/>
        <v>F</v>
      </c>
      <c r="G13" s="7" t="str">
        <f t="shared" si="4"/>
        <v>M</v>
      </c>
      <c r="H13" s="7" t="str">
        <f t="shared" si="4"/>
        <v>M</v>
      </c>
      <c r="I13" s="7" t="str">
        <f t="shared" si="4"/>
        <v>F</v>
      </c>
      <c r="J13" s="7" t="str">
        <f t="shared" si="4"/>
        <v>M</v>
      </c>
      <c r="K13" s="7" t="str">
        <f t="shared" si="4"/>
        <v>M</v>
      </c>
      <c r="L13" s="7" t="str">
        <f t="shared" si="4"/>
        <v>F</v>
      </c>
      <c r="M13" s="7" t="str">
        <f t="shared" si="4"/>
        <v>M</v>
      </c>
      <c r="N13" s="7" t="str">
        <f t="shared" si="4"/>
        <v>M</v>
      </c>
      <c r="O13" s="7" t="str">
        <f t="shared" si="4"/>
        <v>M</v>
      </c>
      <c r="P13" s="7" t="str">
        <f t="shared" si="4"/>
        <v>M</v>
      </c>
      <c r="Q13" s="7" t="str">
        <f t="shared" si="4"/>
        <v>F</v>
      </c>
      <c r="R13" s="7" t="str">
        <f t="shared" si="4"/>
        <v>M</v>
      </c>
      <c r="S13" s="7" t="str">
        <f t="shared" si="4"/>
        <v>M</v>
      </c>
      <c r="T13" s="7" t="str">
        <f t="shared" si="4"/>
        <v>M</v>
      </c>
      <c r="U13" s="7" t="str">
        <f t="shared" si="4"/>
        <v>F</v>
      </c>
    </row>
    <row r="14" spans="1:21" x14ac:dyDescent="0.25">
      <c r="A14" s="2" t="str">
        <f t="shared" ref="A14:U14" si="5">A8</f>
        <v>notas</v>
      </c>
      <c r="B14" s="1">
        <f t="shared" si="5"/>
        <v>6.6</v>
      </c>
      <c r="C14" s="1">
        <f t="shared" si="5"/>
        <v>7.1</v>
      </c>
      <c r="D14" s="1">
        <f t="shared" si="5"/>
        <v>8.06</v>
      </c>
      <c r="E14" s="1">
        <f t="shared" si="5"/>
        <v>6.42</v>
      </c>
      <c r="F14" s="1">
        <f t="shared" si="5"/>
        <v>9.42</v>
      </c>
      <c r="G14" s="1">
        <f t="shared" si="5"/>
        <v>6.03</v>
      </c>
      <c r="H14" s="1">
        <f t="shared" si="5"/>
        <v>7.95</v>
      </c>
      <c r="I14" s="1">
        <f t="shared" si="5"/>
        <v>8.66</v>
      </c>
      <c r="J14" s="1">
        <f t="shared" si="5"/>
        <v>7.6</v>
      </c>
      <c r="K14" s="1">
        <f t="shared" si="5"/>
        <v>8.61</v>
      </c>
      <c r="L14" s="1">
        <f t="shared" si="5"/>
        <v>8.2799999999999994</v>
      </c>
      <c r="M14" s="1">
        <f t="shared" si="5"/>
        <v>8.15</v>
      </c>
      <c r="N14" s="1">
        <f t="shared" si="5"/>
        <v>9.23</v>
      </c>
      <c r="O14" s="1">
        <f t="shared" si="5"/>
        <v>5.75</v>
      </c>
      <c r="P14" s="1">
        <f t="shared" si="5"/>
        <v>7.03</v>
      </c>
      <c r="Q14" s="1">
        <f t="shared" si="5"/>
        <v>8.73</v>
      </c>
      <c r="R14" s="1">
        <f t="shared" si="5"/>
        <v>4.8099999999999996</v>
      </c>
      <c r="S14" s="1">
        <f t="shared" si="5"/>
        <v>6.55</v>
      </c>
      <c r="T14" s="1">
        <f t="shared" si="5"/>
        <v>7.71</v>
      </c>
      <c r="U14" s="3">
        <f t="shared" si="5"/>
        <v>5.62</v>
      </c>
    </row>
    <row r="15" spans="1:21" x14ac:dyDescent="0.25">
      <c r="A15" s="2" t="str">
        <f t="shared" ref="A15:U15" si="6">A9</f>
        <v>idade</v>
      </c>
      <c r="B15" s="1">
        <f t="shared" si="6"/>
        <v>23</v>
      </c>
      <c r="C15" s="1">
        <f t="shared" si="6"/>
        <v>23</v>
      </c>
      <c r="D15" s="1">
        <f t="shared" si="6"/>
        <v>23</v>
      </c>
      <c r="E15" s="1">
        <f t="shared" si="6"/>
        <v>21</v>
      </c>
      <c r="F15" s="1">
        <f t="shared" si="6"/>
        <v>23</v>
      </c>
      <c r="G15" s="1">
        <f t="shared" si="6"/>
        <v>22</v>
      </c>
      <c r="H15" s="1">
        <f t="shared" si="6"/>
        <v>22</v>
      </c>
      <c r="I15" s="1">
        <f t="shared" si="6"/>
        <v>18</v>
      </c>
      <c r="J15" s="1">
        <f t="shared" si="6"/>
        <v>21</v>
      </c>
      <c r="K15" s="1">
        <f t="shared" si="6"/>
        <v>19</v>
      </c>
      <c r="L15" s="1">
        <f t="shared" si="6"/>
        <v>20</v>
      </c>
      <c r="M15" s="1">
        <f t="shared" si="6"/>
        <v>22</v>
      </c>
      <c r="N15" s="1">
        <f t="shared" si="6"/>
        <v>20</v>
      </c>
      <c r="O15" s="1">
        <f t="shared" si="6"/>
        <v>18</v>
      </c>
      <c r="P15" s="1">
        <f t="shared" si="6"/>
        <v>19</v>
      </c>
      <c r="Q15" s="1">
        <f t="shared" si="6"/>
        <v>22</v>
      </c>
      <c r="R15" s="1">
        <f t="shared" si="6"/>
        <v>20</v>
      </c>
      <c r="S15" s="1">
        <f t="shared" si="6"/>
        <v>23</v>
      </c>
      <c r="T15" s="1">
        <f t="shared" si="6"/>
        <v>18</v>
      </c>
      <c r="U15" s="3">
        <f t="shared" si="6"/>
        <v>21</v>
      </c>
    </row>
    <row r="16" spans="1:21" ht="30.75" thickBot="1" x14ac:dyDescent="0.3">
      <c r="A16" s="9" t="s">
        <v>14</v>
      </c>
      <c r="B16" s="10">
        <v>1</v>
      </c>
      <c r="C16" s="10">
        <f>B16+1</f>
        <v>2</v>
      </c>
      <c r="D16" s="10">
        <f t="shared" ref="D16:U16" si="7">C16+1</f>
        <v>3</v>
      </c>
      <c r="E16" s="10">
        <f t="shared" si="7"/>
        <v>4</v>
      </c>
      <c r="F16" s="10">
        <f t="shared" si="7"/>
        <v>5</v>
      </c>
      <c r="G16" s="10">
        <f t="shared" si="7"/>
        <v>6</v>
      </c>
      <c r="H16" s="10">
        <f t="shared" si="7"/>
        <v>7</v>
      </c>
      <c r="I16" s="10">
        <f t="shared" si="7"/>
        <v>8</v>
      </c>
      <c r="J16" s="10">
        <f t="shared" si="7"/>
        <v>9</v>
      </c>
      <c r="K16" s="10">
        <f t="shared" si="7"/>
        <v>10</v>
      </c>
      <c r="L16" s="10">
        <f t="shared" si="7"/>
        <v>11</v>
      </c>
      <c r="M16" s="10">
        <f t="shared" si="7"/>
        <v>12</v>
      </c>
      <c r="N16" s="10">
        <f t="shared" si="7"/>
        <v>13</v>
      </c>
      <c r="O16" s="10">
        <f t="shared" si="7"/>
        <v>14</v>
      </c>
      <c r="P16" s="10">
        <f t="shared" si="7"/>
        <v>15</v>
      </c>
      <c r="Q16" s="10">
        <f t="shared" si="7"/>
        <v>16</v>
      </c>
      <c r="R16" s="10">
        <f t="shared" si="7"/>
        <v>17</v>
      </c>
      <c r="S16" s="10">
        <f t="shared" si="7"/>
        <v>18</v>
      </c>
      <c r="T16" s="10">
        <f t="shared" si="7"/>
        <v>19</v>
      </c>
      <c r="U16" s="11">
        <f t="shared" si="7"/>
        <v>20</v>
      </c>
    </row>
  </sheetData>
  <mergeCells count="2">
    <mergeCell ref="A6:U6"/>
    <mergeCell ref="A12:U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K5"/>
    </sheetView>
  </sheetViews>
  <sheetFormatPr defaultRowHeight="15" x14ac:dyDescent="0.25"/>
  <cols>
    <col min="1" max="1" width="16.7109375" bestFit="1" customWidth="1"/>
    <col min="2" max="3" width="4" bestFit="1" customWidth="1"/>
    <col min="4" max="8" width="5" bestFit="1" customWidth="1"/>
    <col min="9" max="9" width="4" bestFit="1" customWidth="1"/>
    <col min="10" max="11" width="5" bestFit="1" customWidth="1"/>
  </cols>
  <sheetData>
    <row r="1" spans="1:11" ht="15.75" thickBot="1" x14ac:dyDescent="0.3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25">
      <c r="A2" s="15" t="s">
        <v>0</v>
      </c>
      <c r="B2" s="16" t="str">
        <f>Plan2!B7</f>
        <v>M</v>
      </c>
      <c r="C2" s="16" t="str">
        <f>Plan2!C7</f>
        <v>F</v>
      </c>
      <c r="D2" s="16" t="str">
        <f>Plan2!E7</f>
        <v>F</v>
      </c>
      <c r="E2" s="16" t="str">
        <f>Plan2!F7</f>
        <v>F</v>
      </c>
      <c r="F2" s="16" t="str">
        <f>Plan2!G7</f>
        <v>M</v>
      </c>
      <c r="G2" s="16" t="str">
        <f>Plan2!H7</f>
        <v>M</v>
      </c>
      <c r="H2" s="16" t="str">
        <f>Plan2!I7</f>
        <v>F</v>
      </c>
      <c r="I2" s="16" t="str">
        <f>Plan2!J7</f>
        <v>M</v>
      </c>
      <c r="J2" s="16" t="str">
        <f>Plan2!N7</f>
        <v>M</v>
      </c>
      <c r="K2" s="17" t="str">
        <f>Plan2!U7</f>
        <v>F</v>
      </c>
    </row>
    <row r="3" spans="1:11" x14ac:dyDescent="0.25">
      <c r="A3" s="13" t="s">
        <v>1</v>
      </c>
      <c r="B3" s="12">
        <v>6.6</v>
      </c>
      <c r="C3" s="12">
        <v>7.1</v>
      </c>
      <c r="D3" s="12">
        <v>6.42</v>
      </c>
      <c r="E3" s="12">
        <v>9.42</v>
      </c>
      <c r="F3" s="12">
        <v>6.03</v>
      </c>
      <c r="G3" s="12">
        <v>7.95</v>
      </c>
      <c r="H3" s="12">
        <v>8.66</v>
      </c>
      <c r="I3" s="12">
        <v>7.6</v>
      </c>
      <c r="J3" s="12">
        <v>9.23</v>
      </c>
      <c r="K3" s="14">
        <v>5.62</v>
      </c>
    </row>
    <row r="4" spans="1:11" x14ac:dyDescent="0.25">
      <c r="A4" s="13" t="s">
        <v>2</v>
      </c>
      <c r="B4" s="12">
        <v>23</v>
      </c>
      <c r="C4" s="12">
        <v>23</v>
      </c>
      <c r="D4" s="12">
        <v>21</v>
      </c>
      <c r="E4" s="12">
        <v>23</v>
      </c>
      <c r="F4" s="12">
        <v>22</v>
      </c>
      <c r="G4" s="12">
        <v>22</v>
      </c>
      <c r="H4" s="12">
        <v>18</v>
      </c>
      <c r="I4" s="12">
        <v>21</v>
      </c>
      <c r="J4" s="12">
        <v>20</v>
      </c>
      <c r="K4" s="14">
        <v>21</v>
      </c>
    </row>
    <row r="5" spans="1:11" ht="30.75" thickBot="1" x14ac:dyDescent="0.3">
      <c r="A5" s="9" t="s">
        <v>14</v>
      </c>
      <c r="B5" s="10">
        <v>1</v>
      </c>
      <c r="C5" s="10">
        <v>2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13</v>
      </c>
      <c r="K5" s="11">
        <v>20</v>
      </c>
    </row>
    <row r="9" spans="1:11" x14ac:dyDescent="0.25">
      <c r="A9">
        <v>1</v>
      </c>
    </row>
    <row r="10" spans="1:11" x14ac:dyDescent="0.25">
      <c r="A10">
        <v>2</v>
      </c>
    </row>
    <row r="11" spans="1:11" x14ac:dyDescent="0.25">
      <c r="A11">
        <v>4</v>
      </c>
    </row>
    <row r="12" spans="1:11" x14ac:dyDescent="0.25">
      <c r="A12">
        <v>5</v>
      </c>
    </row>
    <row r="13" spans="1:11" x14ac:dyDescent="0.25">
      <c r="A13">
        <v>6</v>
      </c>
    </row>
    <row r="14" spans="1:11" x14ac:dyDescent="0.25">
      <c r="A14">
        <v>7</v>
      </c>
    </row>
    <row r="15" spans="1:11" x14ac:dyDescent="0.25">
      <c r="A15">
        <v>8</v>
      </c>
    </row>
    <row r="16" spans="1:11" x14ac:dyDescent="0.25">
      <c r="A16">
        <v>9</v>
      </c>
    </row>
    <row r="17" spans="1:1" x14ac:dyDescent="0.25">
      <c r="A17">
        <v>13</v>
      </c>
    </row>
    <row r="18" spans="1:1" x14ac:dyDescent="0.25">
      <c r="A18">
        <v>20</v>
      </c>
    </row>
  </sheetData>
  <sortState ref="A9:A18">
    <sortCondition ref="A9:A18"/>
  </sortState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2" max="2" width="10" bestFit="1" customWidth="1"/>
  </cols>
  <sheetData>
    <row r="1" spans="1:3" ht="15.75" thickBot="1" x14ac:dyDescent="0.3">
      <c r="A1" s="27" t="s">
        <v>16</v>
      </c>
      <c r="B1" s="28" t="s">
        <v>17</v>
      </c>
      <c r="C1" s="29" t="s">
        <v>18</v>
      </c>
    </row>
    <row r="2" spans="1:3" x14ac:dyDescent="0.25">
      <c r="A2" s="6" t="str">
        <f>gráficos!E5</f>
        <v>4 |---- 6</v>
      </c>
      <c r="B2" s="34">
        <f>gráficos!G5</f>
        <v>0.15</v>
      </c>
      <c r="C2" s="35">
        <f>B2/2</f>
        <v>7.4999999999999997E-2</v>
      </c>
    </row>
    <row r="3" spans="1:3" x14ac:dyDescent="0.25">
      <c r="A3" s="2" t="str">
        <f>gráficos!E6</f>
        <v>6 |---- 8</v>
      </c>
      <c r="B3" s="30">
        <f>gráficos!G6</f>
        <v>0.45</v>
      </c>
      <c r="C3" s="31">
        <f t="shared" ref="C3:C4" si="0">B3/2</f>
        <v>0.22500000000000001</v>
      </c>
    </row>
    <row r="4" spans="1:3" ht="15.75" thickBot="1" x14ac:dyDescent="0.3">
      <c r="A4" s="4" t="str">
        <f>gráficos!E7</f>
        <v>8 |---- 10</v>
      </c>
      <c r="B4" s="32">
        <f>gráficos!G7</f>
        <v>0.4</v>
      </c>
      <c r="C4" s="33">
        <f t="shared" si="0"/>
        <v>0.2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provas</vt:lpstr>
      <vt:lpstr>gráficos</vt:lpstr>
      <vt:lpstr>Plan2</vt:lpstr>
      <vt:lpstr>Plan3</vt:lpstr>
      <vt:lpstr>Plan4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 Sassi</cp:lastModifiedBy>
  <dcterms:created xsi:type="dcterms:W3CDTF">2016-05-18T20:26:42Z</dcterms:created>
  <dcterms:modified xsi:type="dcterms:W3CDTF">2016-05-24T00:23:35Z</dcterms:modified>
</cp:coreProperties>
</file>