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Shubham-Data-Analytics\Data-Analytics-GitHub\CodeBasics-Excel-GitHub\Mini-Projects\"/>
    </mc:Choice>
  </mc:AlternateContent>
  <xr:revisionPtr revIDLastSave="0" documentId="13_ncr:1_{609E2220-EB5E-4C40-A8CF-4EA0EFFFCD22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K19" i="1" a="1"/>
  <c r="K19" i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 s="1"/>
  <c r="K28" i="1" a="1"/>
  <c r="K28" i="1"/>
  <c r="K29" i="1" a="1"/>
  <c r="K29" i="1"/>
  <c r="K30" i="1" a="1"/>
  <c r="K30" i="1"/>
  <c r="K31" i="1" a="1"/>
  <c r="K31" i="1"/>
  <c r="K32" i="1" a="1"/>
  <c r="K32" i="1"/>
  <c r="K33" i="1" a="1"/>
  <c r="K33" i="1" s="1"/>
  <c r="K34" i="1" a="1"/>
  <c r="K34" i="1"/>
  <c r="K35" i="1" a="1"/>
  <c r="K35" i="1"/>
  <c r="K36" i="1" a="1"/>
  <c r="K36" i="1"/>
  <c r="K37" i="1" a="1"/>
  <c r="K37" i="1"/>
  <c r="K38" i="1" a="1"/>
  <c r="K38" i="1"/>
  <c r="K39" i="1" a="1"/>
  <c r="K39" i="1" s="1"/>
  <c r="K40" i="1" a="1"/>
  <c r="K40" i="1"/>
  <c r="K41" i="1" a="1"/>
  <c r="K41" i="1"/>
  <c r="K42" i="1" a="1"/>
  <c r="K42" i="1"/>
  <c r="J3" i="1" a="1"/>
  <c r="J3" i="1" s="1"/>
  <c r="J4" i="1" a="1"/>
  <c r="J4" i="1" s="1"/>
  <c r="J5" i="1" a="1"/>
  <c r="J5" i="1"/>
  <c r="J6" i="1" a="1"/>
  <c r="J6" i="1" s="1"/>
  <c r="J7" i="1" a="1"/>
  <c r="J7" i="1"/>
  <c r="J8" i="1" a="1"/>
  <c r="J8" i="1"/>
  <c r="J9" i="1" a="1"/>
  <c r="J9" i="1" s="1"/>
  <c r="J10" i="1" a="1"/>
  <c r="J10" i="1" s="1"/>
  <c r="J11" i="1" a="1"/>
  <c r="J11" i="1"/>
  <c r="J12" i="1" a="1"/>
  <c r="J12" i="1"/>
  <c r="J13" i="1" a="1"/>
  <c r="J13" i="1" s="1"/>
  <c r="J14" i="1" a="1"/>
  <c r="J14" i="1"/>
  <c r="J15" i="1" a="1"/>
  <c r="J15" i="1" s="1"/>
  <c r="J16" i="1" a="1"/>
  <c r="J16" i="1" s="1"/>
  <c r="J17" i="1" a="1"/>
  <c r="J17" i="1" s="1"/>
  <c r="J18" i="1" a="1"/>
  <c r="J18" i="1"/>
  <c r="J19" i="1" a="1"/>
  <c r="J19" i="1"/>
  <c r="J20" i="1" a="1"/>
  <c r="J20" i="1" s="1"/>
  <c r="J21" i="1" a="1"/>
  <c r="J21" i="1" s="1"/>
  <c r="J22" i="1" a="1"/>
  <c r="J22" i="1" s="1"/>
  <c r="J23" i="1" a="1"/>
  <c r="J23" i="1"/>
  <c r="J24" i="1" a="1"/>
  <c r="J24" i="1"/>
  <c r="J25" i="1" a="1"/>
  <c r="J25" i="1"/>
  <c r="J26" i="1" a="1"/>
  <c r="J26" i="1"/>
  <c r="J27" i="1" a="1"/>
  <c r="J27" i="1" s="1"/>
  <c r="J28" i="1" a="1"/>
  <c r="J28" i="1" s="1"/>
  <c r="J29" i="1" a="1"/>
  <c r="J29" i="1" s="1"/>
  <c r="J30" i="1" a="1"/>
  <c r="J30" i="1"/>
  <c r="J31" i="1" a="1"/>
  <c r="J31" i="1"/>
  <c r="J32" i="1" a="1"/>
  <c r="J32" i="1"/>
  <c r="J33" i="1" a="1"/>
  <c r="J33" i="1" s="1"/>
  <c r="J34" i="1" a="1"/>
  <c r="J34" i="1" s="1"/>
  <c r="J35" i="1" a="1"/>
  <c r="J35" i="1" s="1"/>
  <c r="J36" i="1" a="1"/>
  <c r="J36" i="1" s="1"/>
  <c r="J37" i="1" a="1"/>
  <c r="J37" i="1"/>
  <c r="J38" i="1" a="1"/>
  <c r="J38" i="1"/>
  <c r="J39" i="1" a="1"/>
  <c r="J39" i="1" s="1"/>
  <c r="J40" i="1" a="1"/>
  <c r="J40" i="1" s="1"/>
  <c r="J41" i="1" a="1"/>
  <c r="J41" i="1"/>
  <c r="J42" i="1" a="1"/>
  <c r="J42" i="1" s="1"/>
  <c r="I3" i="1" a="1"/>
  <c r="I3" i="1" s="1"/>
  <c r="I4" i="1" a="1"/>
  <c r="I4" i="1"/>
  <c r="I5" i="1" a="1"/>
  <c r="I5" i="1" s="1"/>
  <c r="I6" i="1" a="1"/>
  <c r="I6" i="1"/>
  <c r="I7" i="1" a="1"/>
  <c r="I7" i="1"/>
  <c r="I8" i="1" a="1"/>
  <c r="I8" i="1"/>
  <c r="I9" i="1" a="1"/>
  <c r="I9" i="1" s="1"/>
  <c r="I10" i="1" a="1"/>
  <c r="I10" i="1"/>
  <c r="I11" i="1" a="1"/>
  <c r="I11" i="1"/>
  <c r="I12" i="1" a="1"/>
  <c r="I12" i="1" s="1"/>
  <c r="I13" i="1" a="1"/>
  <c r="I13" i="1" s="1"/>
  <c r="I14" i="1" a="1"/>
  <c r="I14" i="1"/>
  <c r="I15" i="1" a="1"/>
  <c r="I15" i="1" s="1"/>
  <c r="I16" i="1" a="1"/>
  <c r="I16" i="1"/>
  <c r="I17" i="1" a="1"/>
  <c r="I17" i="1" s="1"/>
  <c r="I18" i="1" a="1"/>
  <c r="I18" i="1" s="1"/>
  <c r="I19" i="1" a="1"/>
  <c r="I19" i="1"/>
  <c r="I20" i="1" a="1"/>
  <c r="I20" i="1"/>
  <c r="I21" i="1" a="1"/>
  <c r="I21" i="1" s="1"/>
  <c r="I22" i="1" a="1"/>
  <c r="I22" i="1"/>
  <c r="I23" i="1" a="1"/>
  <c r="I23" i="1"/>
  <c r="I24" i="1" a="1"/>
  <c r="I24" i="1" s="1"/>
  <c r="I25" i="1" a="1"/>
  <c r="I25" i="1" s="1"/>
  <c r="I26" i="1" a="1"/>
  <c r="I26" i="1" s="1"/>
  <c r="I27" i="1" a="1"/>
  <c r="I27" i="1" s="1"/>
  <c r="I28" i="1" a="1"/>
  <c r="I28" i="1"/>
  <c r="I29" i="1" a="1"/>
  <c r="I29" i="1"/>
  <c r="I30" i="1" a="1"/>
  <c r="I30" i="1"/>
  <c r="I31" i="1" a="1"/>
  <c r="I31" i="1" s="1"/>
  <c r="I32" i="1" a="1"/>
  <c r="I32" i="1" s="1"/>
  <c r="I33" i="1" a="1"/>
  <c r="I33" i="1" s="1"/>
  <c r="I34" i="1" a="1"/>
  <c r="I34" i="1"/>
  <c r="I35" i="1" a="1"/>
  <c r="I35" i="1"/>
  <c r="I36" i="1" a="1"/>
  <c r="I36" i="1"/>
  <c r="I37" i="1" a="1"/>
  <c r="I37" i="1"/>
  <c r="I38" i="1" a="1"/>
  <c r="I38" i="1" s="1"/>
  <c r="I39" i="1" a="1"/>
  <c r="I39" i="1" s="1"/>
  <c r="I40" i="1" a="1"/>
  <c r="I40" i="1"/>
  <c r="I41" i="1" a="1"/>
  <c r="I41" i="1"/>
  <c r="I42" i="1" a="1"/>
  <c r="I42" i="1"/>
  <c r="I2" i="1" a="1"/>
  <c r="I2" i="1"/>
  <c r="J2" i="1" a="1"/>
  <c r="J2" i="1" s="1"/>
  <c r="K2" i="1" a="1"/>
  <c r="K2" i="1" s="1"/>
  <c r="H3" i="1" a="1"/>
  <c r="H3" i="1" s="1"/>
  <c r="H4" i="1" a="1"/>
  <c r="H4" i="1" s="1"/>
  <c r="H5" i="1" a="1"/>
  <c r="H5" i="1" s="1"/>
  <c r="H6" i="1" a="1"/>
  <c r="H6" i="1" s="1"/>
  <c r="H7" i="1" a="1"/>
  <c r="H7" i="1"/>
  <c r="H8" i="1" a="1"/>
  <c r="H8" i="1" s="1"/>
  <c r="H9" i="1" a="1"/>
  <c r="H9" i="1" s="1"/>
  <c r="H10" i="1" a="1"/>
  <c r="H10" i="1" s="1"/>
  <c r="H11" i="1" a="1"/>
  <c r="H11" i="1" s="1"/>
  <c r="H12" i="1" a="1"/>
  <c r="H12" i="1"/>
  <c r="H13" i="1" a="1"/>
  <c r="H13" i="1" s="1"/>
  <c r="H14" i="1" a="1"/>
  <c r="H14" i="1" s="1"/>
  <c r="H15" i="1" a="1"/>
  <c r="H15" i="1" s="1"/>
  <c r="H16" i="1" a="1"/>
  <c r="H16" i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/>
  <c r="H39" i="1" a="1"/>
  <c r="H39" i="1" s="1"/>
  <c r="H40" i="1" a="1"/>
  <c r="H40" i="1"/>
  <c r="H41" i="1" a="1"/>
  <c r="H41" i="1" s="1"/>
  <c r="H42" i="1" a="1"/>
  <c r="H42" i="1" s="1"/>
  <c r="H2" i="1" a="1"/>
  <c r="H2" i="1" s="1"/>
  <c r="I2" i="2" a="1"/>
  <c r="I2" i="2" s="1"/>
  <c r="J2" i="2" a="1"/>
  <c r="J2" i="2" s="1"/>
  <c r="K2" i="2" a="1"/>
  <c r="K2" i="2" s="1"/>
  <c r="L2" i="2" a="1"/>
  <c r="L2" i="2" s="1"/>
  <c r="M2" i="2" a="1"/>
  <c r="M2" i="2" s="1"/>
  <c r="M10" i="1"/>
  <c r="O10" i="1"/>
  <c r="N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<sst xmlns="http://schemas.openxmlformats.org/spreadsheetml/2006/main" count="303" uniqueCount="163">
  <si>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</si>
  <si>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</si>
  <si>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</si>
  <si>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</si>
  <si>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</si>
  <si>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</si>
  <si>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</si>
  <si>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</si>
  <si>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</si>
  <si>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</si>
  <si>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</si>
  <si>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</si>
  <si>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</si>
  <si>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</si>
  <si>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</si>
  <si>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</si>
  <si>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</si>
  <si>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</si>
  <si>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</si>
  <si>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</si>
  <si>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</si>
  <si>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</si>
  <si>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</si>
  <si>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</si>
  <si>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</si>
  <si>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</si>
  <si>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</si>
  <si>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</si>
  <si>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</si>
  <si>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</si>
  <si>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</si>
  <si>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</si>
  <si>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</si>
  <si>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</si>
  <si>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</si>
  <si>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</si>
  <si>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</si>
  <si>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</si>
  <si>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</si>
  <si>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</si>
  <si>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</si>
  <si>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</si>
  <si>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</si>
  <si>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</si>
  <si>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</si>
  <si>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</si>
  <si>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</si>
  <si>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</si>
  <si>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</si>
  <si>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</si>
  <si>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</si>
  <si>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</si>
  <si>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</si>
  <si>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</si>
  <si>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</si>
  <si>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</si>
  <si>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</si>
  <si>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</si>
  <si>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</si>
  <si>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</si>
  <si>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</si>
  <si>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</si>
  <si>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</si>
  <si>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</si>
  <si>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</si>
  <si>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</si>
  <si>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</si>
  <si>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</si>
  <si>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</si>
  <si>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</si>
  <si>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</si>
  <si>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</si>
  <si>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</si>
  <si>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</si>
  <si>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</si>
  <si>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</si>
  <si>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</si>
  <si>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</si>
  <si>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</si>
  <si>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</si>
  <si>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</si>
  <si>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</si>
  <si>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</si>
  <si>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</si>
  <si>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</si>
  <si>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</si>
  <si>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</si>
  <si>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</si>
  <si>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</si>
  <si>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</si>
  <si>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</si>
  <si>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</si>
  <si>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</si>
  <si>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</si>
  <si>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</si>
  <si>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</si>
  <si>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</si>
  <si>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</si>
  <si>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</si>
  <si>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</si>
  <si>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</si>
  <si>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</si>
  <si>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</si>
  <si>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</si>
  <si>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</si>
  <si>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</si>
  <si>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</si>
  <si>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</si>
  <si>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</si>
  <si>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</si>
  <si>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</si>
  <si>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</si>
  <si>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</si>
  <si>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</si>
  <si>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</si>
  <si>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</si>
  <si>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</si>
  <si>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title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</si>
  <si>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</si>
  <si>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</si>
  <si>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</si>
  <si>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</si>
  <si>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</si>
  <si>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</si>
  <si>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</si>
  <si>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</si>
  <si>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</si>
  <si>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</si>
  <si>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</si>
  <si>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</si>
  <si>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</si>
  <si>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</si>
  <si>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</si>
  <si>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</si>
  <si>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</si>
  <si>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</si>
  <si>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</si>
  <si>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</si>
  <si>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</si>
  <si>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</si>
  <si>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</si>
  <si>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</si>
  <si>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</si>
  <si>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</si>
  <si>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</si>
  <si>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</si>
  <si>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</si>
  <si>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</si>
  <si>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</si>
  <si>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</si>
  <si>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</si>
  <si>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</si>
  <si>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</si>
  <si>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</si>
  <si>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</si>
  <si>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</si>
  <si>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</si>
  <si>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Index</t>
  </si>
  <si>
    <t>Match-C</t>
  </si>
  <si>
    <t>Match-R</t>
  </si>
  <si>
    <t>IndexMatch</t>
  </si>
  <si>
    <t>-----------------------------------------</t>
  </si>
  <si>
    <t>Index(table2_name,Match-R,Match-C)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</si>
</sst>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2" totalsRowShown="0" headerRowDxfId="10">
  <autoFilter ref="A1:K42" xr:uid="{6A7FE39D-5614-4A7F-89B7-C167ABC0A251}"/>
  <tableColumns count="11">
    <tableColumn id="1" xr3:uid="{5E453F0D-B27C-433C-BF11-BA3FE1A6822E}" name="movie_id"/>
    <tableColumn id="12" xr3:uid="{35390E73-99A2-4FBC-9B89-AE381E3C1449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1" xr3:uid="{6D28D018-B68B-4091-B962-6CF2D3717090}" name="budget" dataDxfId="0">
      <calculatedColumnFormula array="1">_xlfn.IFNA(INDEX(Financials[],MATCH(Movies[[#This Row],[movie_id]:[movie_id]],Financials[[movie_id]:[movie_id]],0),MATCH(Financials[[#Headers],[budget]],Financials[#Headers],0)),"Not Available")</calculatedColumnFormula>
    </tableColumn>
    <tableColumn id="13" xr3:uid="{0F3F4DA6-833E-4A85-A80F-EC84B27705BC}" name="revenue" dataDxfId="3">
      <calculatedColumnFormula array="1">_xlfn.IFNA(INDEX(Financials[],MATCH(Movies[[#This Row],[movie_id]:[movie_id]],Financials[[movie_id]:[movie_id]],0),MATCH(Financials[[#Headers],[revenue]],Financials[#Headers],0)),"Not Available")</calculatedColumnFormula>
    </tableColumn>
    <tableColumn id="14" xr3:uid="{191B281A-7053-4160-8EE3-CF6DD1C9435B}" name="unit" dataDxfId="2">
      <calculatedColumnFormula array="1">_xlfn.IFNA(INDEX(Financials[],MATCH(Movies[[#This Row],[movie_id]:[movie_id]],Financials[[movie_id]:[movie_id]],0),MATCH(Financials[[#Headers],[unit]],Financials[#Headers],0)),"Not Available")</calculatedColumnFormula>
    </tableColumn>
    <tableColumn id="15" xr3:uid="{A197624A-B851-4B51-9B95-7DFC36043837}" name="currency" dataDxfId="1">
      <calculatedColumnFormula array="1">_xlfn.IFNA(INDEX(Financials[],MATCH(Movies[[#This Row],[movie_id]:[movie_id]],Financials[[movie_id]:[movie_id]],0),MATCH(Financials[[#Headers],[currency]],Financials[#Headers],0)),"Not Available")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9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zoomScaleNormal="100" workbookViewId="0">
      <selection activeCell="H2" sqref="H2"/>
    </sheetView>
  </sheetViews>
  <sheetFormatPr defaultRowHeight="14.4" x14ac:dyDescent="0.3"/>
  <cols>
    <col min="1" max="1" width="11.21875" bestFit="1" customWidth="1"/>
    <col min="2" max="2" width="40" bestFit="1" customWidth="1"/>
    <col min="3" max="3" width="10.21875" bestFit="1" customWidth="1"/>
    <col min="4" max="4" width="14.33203125" bestFit="1" customWidth="1"/>
    <col min="5" max="5" width="12.44140625" customWidth="1"/>
    <col min="6" max="6" width="25.6640625" bestFit="1" customWidth="1"/>
    <col min="7" max="7" width="13.5546875" customWidth="1"/>
    <col min="8" max="11" width="12.77734375" bestFit="1" customWidth="1"/>
    <col min="12" max="12" width="5.77734375" bestFit="1" customWidth="1"/>
    <col min="13" max="14" width="8" bestFit="1" customWidth="1"/>
  </cols>
  <sheetData>
    <row r="1" spans="1:15" x14ac:dyDescent="0.3">
      <c r="A1" s="1" t="s">
        <v>0</v>
      </c>
      <c r="B1" s="1" t="s">
        <v>117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5" x14ac:dyDescent="0.3">
      <c r="A2">
        <v>101</v>
      </c>
      <c r="B2" t="s">
        <v>118</v>
      </c>
      <c r="C2" t="s">
        <v>6</v>
      </c>
      <c r="D2">
        <v>2022</v>
      </c>
      <c r="E2" s="3">
        <v>8.4</v>
      </c>
      <c r="F2" t="s">
        <v>115</v>
      </c>
      <c r="G2">
        <v>3</v>
      </c>
      <c r="H2" cm="1">
        <f t="array" ref="H2">_xlfn.IFNA(INDEX(Financials[],MATCH(Movies[[#This Row],[movie_id]:[movie_id]],Financials[[movie_id]:[movie_id]],0),MATCH(Financials[[#Headers],[budget]],Financials[#Headers],0)),"Not Available")</f>
        <v>1</v>
      </c>
      <c r="I2" cm="1">
        <f t="array" ref="I2">_xlfn.IFNA(INDEX(Financials[],MATCH(Movies[[#This Row],[movie_id]:[movie_id]],Financials[[movie_id]:[movie_id]],0),MATCH(Financials[[#Headers],[revenue]],Financials[#Headers],0)),"Not Available")</f>
        <v>12.5</v>
      </c>
      <c r="J2" t="str" cm="1">
        <f t="array" ref="J2">_xlfn.IFNA(INDEX(Financials[],MATCH(Movies[[#This Row],[movie_id]:[movie_id]],Financials[[movie_id]:[movie_id]],0),MATCH(Financials[[#Headers],[unit]],Financials[#Headers],0)),"Not Available")</f>
        <v>Billions</v>
      </c>
      <c r="K2" t="str" cm="1">
        <f t="array" ref="K2">_xlfn.IFNA(INDEX(Financials[],MATCH(Movies[[#This Row],[movie_id]:[movie_id]],Financials[[movie_id]:[movie_id]],0),MATCH(Financials[[#Headers],[currency]],Financials[#Headers],0)),"Not Available")</f>
        <v>INR</v>
      </c>
    </row>
    <row r="3" spans="1:15" x14ac:dyDescent="0.3">
      <c r="A3">
        <v>102</v>
      </c>
      <c r="B3" t="s">
        <v>119</v>
      </c>
      <c r="C3" t="s">
        <v>7</v>
      </c>
      <c r="D3">
        <v>2022</v>
      </c>
      <c r="E3" s="3">
        <v>7</v>
      </c>
      <c r="F3" t="s">
        <v>8</v>
      </c>
      <c r="G3">
        <v>5</v>
      </c>
      <c r="H3" cm="1">
        <f t="array" ref="H3">_xlfn.IFNA(INDEX(Financials[],MATCH(Movies[[#This Row],[movie_id]:[movie_id]],Financials[[movie_id]:[movie_id]],0),MATCH(Financials[[#Headers],[budget]],Financials[#Headers],0)),"Not Available")</f>
        <v>200</v>
      </c>
      <c r="I3" cm="1">
        <f t="array" ref="I3">_xlfn.IFNA(INDEX(Financials[],MATCH(Movies[[#This Row],[movie_id]:[movie_id]],Financials[[movie_id]:[movie_id]],0),MATCH(Financials[[#Headers],[revenue]],Financials[#Headers],0)),"Not Available")</f>
        <v>954.8</v>
      </c>
      <c r="J3" t="str" cm="1">
        <f t="array" ref="J3">_xlfn.IFNA(INDEX(Financials[],MATCH(Movies[[#This Row],[movie_id]:[movie_id]],Financials[[movie_id]:[movie_id]],0),MATCH(Financials[[#Headers],[unit]],Financials[#Headers],0)),"Not Available")</f>
        <v>Millions</v>
      </c>
      <c r="K3" t="str" cm="1">
        <f t="array" ref="K3">_xlfn.IFNA(INDEX(Financials[],MATCH(Movies[[#This Row],[movie_id]:[movie_id]],Financials[[movie_id]:[movie_id]],0),MATCH(Financials[[#Headers],[currency]],Financials[#Headers],0)),"Not Available")</f>
        <v>USD</v>
      </c>
    </row>
    <row r="4" spans="1:15" x14ac:dyDescent="0.3">
      <c r="A4">
        <v>103</v>
      </c>
      <c r="B4" t="s">
        <v>120</v>
      </c>
      <c r="C4" t="s">
        <v>7</v>
      </c>
      <c r="D4">
        <v>2013</v>
      </c>
      <c r="E4" s="3">
        <v>6.8</v>
      </c>
      <c r="F4" t="s">
        <v>8</v>
      </c>
      <c r="G4">
        <v>5</v>
      </c>
      <c r="H4" cm="1">
        <f t="array" ref="H4">_xlfn.IFNA(INDEX(Financials[],MATCH(Movies[[#This Row],[movie_id]:[movie_id]],Financials[[movie_id]:[movie_id]],0),MATCH(Financials[[#Headers],[budget]],Financials[#Headers],0)),"Not Available")</f>
        <v>165</v>
      </c>
      <c r="I4" cm="1">
        <f t="array" ref="I4">_xlfn.IFNA(INDEX(Financials[],MATCH(Movies[[#This Row],[movie_id]:[movie_id]],Financials[[movie_id]:[movie_id]],0),MATCH(Financials[[#Headers],[revenue]],Financials[#Headers],0)),"Not Available")</f>
        <v>644.79999999999995</v>
      </c>
      <c r="J4" t="str" cm="1">
        <f t="array" ref="J4">_xlfn.IFNA(INDEX(Financials[],MATCH(Movies[[#This Row],[movie_id]:[movie_id]],Financials[[movie_id]:[movie_id]],0),MATCH(Financials[[#Headers],[unit]],Financials[#Headers],0)),"Not Available")</f>
        <v>Millions</v>
      </c>
      <c r="K4" t="str" cm="1">
        <f t="array" ref="K4">_xlfn.IFNA(INDEX(Financials[],MATCH(Movies[[#This Row],[movie_id]:[movie_id]],Financials[[movie_id]:[movie_id]],0),MATCH(Financials[[#Headers],[currency]],Financials[#Headers],0)),"Not Available")</f>
        <v>USD</v>
      </c>
    </row>
    <row r="5" spans="1:15" x14ac:dyDescent="0.3">
      <c r="A5">
        <v>104</v>
      </c>
      <c r="B5" t="s">
        <v>121</v>
      </c>
      <c r="C5" t="s">
        <v>7</v>
      </c>
      <c r="D5">
        <v>2017</v>
      </c>
      <c r="E5" s="3">
        <v>7.9</v>
      </c>
      <c r="F5" t="s">
        <v>8</v>
      </c>
      <c r="G5">
        <v>5</v>
      </c>
      <c r="H5" cm="1">
        <f t="array" ref="H5">_xlfn.IFNA(INDEX(Financials[],MATCH(Movies[[#This Row],[movie_id]:[movie_id]],Financials[[movie_id]:[movie_id]],0),MATCH(Financials[[#Headers],[budget]],Financials[#Headers],0)),"Not Available")</f>
        <v>180</v>
      </c>
      <c r="I5" cm="1">
        <f t="array" ref="I5">_xlfn.IFNA(INDEX(Financials[],MATCH(Movies[[#This Row],[movie_id]:[movie_id]],Financials[[movie_id]:[movie_id]],0),MATCH(Financials[[#Headers],[revenue]],Financials[#Headers],0)),"Not Available")</f>
        <v>854</v>
      </c>
      <c r="J5" t="str" cm="1">
        <f t="array" ref="J5">_xlfn.IFNA(INDEX(Financials[],MATCH(Movies[[#This Row],[movie_id]:[movie_id]],Financials[[movie_id]:[movie_id]],0),MATCH(Financials[[#Headers],[unit]],Financials[#Headers],0)),"Not Available")</f>
        <v>Millions</v>
      </c>
      <c r="K5" t="str" cm="1">
        <f t="array" ref="K5">_xlfn.IFNA(INDEX(Financials[],MATCH(Movies[[#This Row],[movie_id]:[movie_id]],Financials[[movie_id]:[movie_id]],0),MATCH(Financials[[#Headers],[currency]],Financials[#Headers],0)),"Not Available")</f>
        <v>USD</v>
      </c>
    </row>
    <row r="6" spans="1:15" x14ac:dyDescent="0.3">
      <c r="A6">
        <v>105</v>
      </c>
      <c r="B6" t="s">
        <v>122</v>
      </c>
      <c r="C6" t="s">
        <v>7</v>
      </c>
      <c r="D6">
        <v>2022</v>
      </c>
      <c r="E6" s="3">
        <v>6.8</v>
      </c>
      <c r="F6" t="s">
        <v>8</v>
      </c>
      <c r="G6">
        <v>5</v>
      </c>
      <c r="H6" cm="1">
        <f t="array" ref="H6">_xlfn.IFNA(INDEX(Financials[],MATCH(Movies[[#This Row],[movie_id]:[movie_id]],Financials[[movie_id]:[movie_id]],0),MATCH(Financials[[#Headers],[budget]],Financials[#Headers],0)),"Not Available")</f>
        <v>250</v>
      </c>
      <c r="I6" cm="1">
        <f t="array" ref="I6">_xlfn.IFNA(INDEX(Financials[],MATCH(Movies[[#This Row],[movie_id]:[movie_id]],Financials[[movie_id]:[movie_id]],0),MATCH(Financials[[#Headers],[revenue]],Financials[#Headers],0)),"Not Available")</f>
        <v>670</v>
      </c>
      <c r="J6" t="str" cm="1">
        <f t="array" ref="J6">_xlfn.IFNA(INDEX(Financials[],MATCH(Movies[[#This Row],[movie_id]:[movie_id]],Financials[[movie_id]:[movie_id]],0),MATCH(Financials[[#Headers],[unit]],Financials[#Headers],0)),"Not Available")</f>
        <v>Millions</v>
      </c>
      <c r="K6" t="str" cm="1">
        <f t="array" ref="K6">_xlfn.IFNA(INDEX(Financials[],MATCH(Movies[[#This Row],[movie_id]:[movie_id]],Financials[[movie_id]:[movie_id]],0),MATCH(Financials[[#Headers],[currency]],Financials[#Headers],0)),"Not Available")</f>
        <v>USD</v>
      </c>
    </row>
    <row r="7" spans="1:15" x14ac:dyDescent="0.3">
      <c r="A7">
        <v>106</v>
      </c>
      <c r="B7" t="s">
        <v>123</v>
      </c>
      <c r="C7" t="s">
        <v>6</v>
      </c>
      <c r="D7">
        <v>1975</v>
      </c>
      <c r="E7" s="3">
        <v>8.1</v>
      </c>
      <c r="F7" t="s">
        <v>9</v>
      </c>
      <c r="G7">
        <v>1</v>
      </c>
      <c r="H7" t="str" cm="1">
        <f t="array" ref="H7">_xlfn.IFNA(INDEX(Financials[],MATCH(Movies[[#This Row],[movie_id]:[movie_id]],Financials[[movie_id]:[movie_id]],0),MATCH(Financials[[#Headers],[budget]],Financials[#Headers],0)),"Not Available")</f>
        <v>Not Available</v>
      </c>
      <c r="I7" t="str" cm="1">
        <f t="array" ref="I7">_xlfn.IFNA(INDEX(Financials[],MATCH(Movies[[#This Row],[movie_id]:[movie_id]],Financials[[movie_id]:[movie_id]],0),MATCH(Financials[[#Headers],[revenue]],Financials[#Headers],0)),"Not Available")</f>
        <v>Not Available</v>
      </c>
      <c r="J7" t="str" cm="1">
        <f t="array" ref="J7">_xlfn.IFNA(INDEX(Financials[],MATCH(Movies[[#This Row],[movie_id]:[movie_id]],Financials[[movie_id]:[movie_id]],0),MATCH(Financials[[#Headers],[unit]],Financials[#Headers],0)),"Not Available")</f>
        <v>Not Available</v>
      </c>
      <c r="K7" t="str" cm="1">
        <f t="array" ref="K7">_xlfn.IFNA(INDEX(Financials[],MATCH(Movies[[#This Row],[movie_id]:[movie_id]],Financials[[movie_id]:[movie_id]],0),MATCH(Financials[[#Headers],[currency]],Financials[#Headers],0)),"Not Available")</f>
        <v>Not Available</v>
      </c>
    </row>
    <row r="8" spans="1:15" x14ac:dyDescent="0.3">
      <c r="A8">
        <v>107</v>
      </c>
      <c r="B8" t="s">
        <v>124</v>
      </c>
      <c r="C8" t="s">
        <v>6</v>
      </c>
      <c r="D8">
        <v>1995</v>
      </c>
      <c r="E8" s="3">
        <v>8</v>
      </c>
      <c r="F8" t="s">
        <v>10</v>
      </c>
      <c r="G8">
        <v>1</v>
      </c>
      <c r="H8" cm="1">
        <f t="array" ref="H8">_xlfn.IFNA(INDEX(Financials[],MATCH(Movies[[#This Row],[movie_id]:[movie_id]],Financials[[movie_id]:[movie_id]],0),MATCH(Financials[[#Headers],[budget]],Financials[#Headers],0)),"Not Available")</f>
        <v>400</v>
      </c>
      <c r="I8" cm="1">
        <f t="array" ref="I8">_xlfn.IFNA(INDEX(Financials[],MATCH(Movies[[#This Row],[movie_id]:[movie_id]],Financials[[movie_id]:[movie_id]],0),MATCH(Financials[[#Headers],[revenue]],Financials[#Headers],0)),"Not Available")</f>
        <v>2000</v>
      </c>
      <c r="J8" t="str" cm="1">
        <f t="array" ref="J8">_xlfn.IFNA(INDEX(Financials[],MATCH(Movies[[#This Row],[movie_id]:[movie_id]],Financials[[movie_id]:[movie_id]],0),MATCH(Financials[[#Headers],[unit]],Financials[#Headers],0)),"Not Available")</f>
        <v>Millions</v>
      </c>
      <c r="K8" t="str" cm="1">
        <f t="array" ref="K8">_xlfn.IFNA(INDEX(Financials[],MATCH(Movies[[#This Row],[movie_id]:[movie_id]],Financials[[movie_id]:[movie_id]],0),MATCH(Financials[[#Headers],[currency]],Financials[#Headers],0)),"Not Available")</f>
        <v>INR</v>
      </c>
    </row>
    <row r="9" spans="1:15" x14ac:dyDescent="0.3">
      <c r="A9">
        <v>108</v>
      </c>
      <c r="B9" t="s">
        <v>125</v>
      </c>
      <c r="C9" t="s">
        <v>6</v>
      </c>
      <c r="D9">
        <v>2009</v>
      </c>
      <c r="E9" s="3">
        <v>8.4</v>
      </c>
      <c r="F9" t="s">
        <v>11</v>
      </c>
      <c r="G9">
        <v>1</v>
      </c>
      <c r="H9" cm="1">
        <f t="array" ref="H9">_xlfn.IFNA(INDEX(Financials[],MATCH(Movies[[#This Row],[movie_id]:[movie_id]],Financials[[movie_id]:[movie_id]],0),MATCH(Financials[[#Headers],[budget]],Financials[#Headers],0)),"Not Available")</f>
        <v>550</v>
      </c>
      <c r="I9" cm="1">
        <f t="array" ref="I9">_xlfn.IFNA(INDEX(Financials[],MATCH(Movies[[#This Row],[movie_id]:[movie_id]],Financials[[movie_id]:[movie_id]],0),MATCH(Financials[[#Headers],[revenue]],Financials[#Headers],0)),"Not Available")</f>
        <v>4000</v>
      </c>
      <c r="J9" t="str" cm="1">
        <f t="array" ref="J9">_xlfn.IFNA(INDEX(Financials[],MATCH(Movies[[#This Row],[movie_id]:[movie_id]],Financials[[movie_id]:[movie_id]],0),MATCH(Financials[[#Headers],[unit]],Financials[#Headers],0)),"Not Available")</f>
        <v>Millions</v>
      </c>
      <c r="K9" t="str" cm="1">
        <f t="array" ref="K9">_xlfn.IFNA(INDEX(Financials[],MATCH(Movies[[#This Row],[movie_id]:[movie_id]],Financials[[movie_id]:[movie_id]],0),MATCH(Financials[[#Headers],[currency]],Financials[#Headers],0)),"Not Available")</f>
        <v>INR</v>
      </c>
      <c r="M9" t="s">
        <v>157</v>
      </c>
      <c r="N9" t="s">
        <v>159</v>
      </c>
      <c r="O9" t="s">
        <v>158</v>
      </c>
    </row>
    <row r="10" spans="1:15" x14ac:dyDescent="0.3">
      <c r="A10">
        <v>109</v>
      </c>
      <c r="B10" t="s">
        <v>126</v>
      </c>
      <c r="C10" t="s">
        <v>6</v>
      </c>
      <c r="D10">
        <v>2001</v>
      </c>
      <c r="E10" s="3">
        <v>7.4</v>
      </c>
      <c r="F10" t="s">
        <v>12</v>
      </c>
      <c r="G10">
        <v>1</v>
      </c>
      <c r="H10" cm="1">
        <f t="array" ref="H10">_xlfn.IFNA(INDEX(Financials[],MATCH(Movies[[#This Row],[movie_id]:[movie_id]],Financials[[movie_id]:[movie_id]],0),MATCH(Financials[[#Headers],[budget]],Financials[#Headers],0)),"Not Available")</f>
        <v>390</v>
      </c>
      <c r="I10" cm="1">
        <f t="array" ref="I10">_xlfn.IFNA(INDEX(Financials[],MATCH(Movies[[#This Row],[movie_id]:[movie_id]],Financials[[movie_id]:[movie_id]],0),MATCH(Financials[[#Headers],[revenue]],Financials[#Headers],0)),"Not Available")</f>
        <v>1360</v>
      </c>
      <c r="J10" t="str" cm="1">
        <f t="array" ref="J10">_xlfn.IFNA(INDEX(Financials[],MATCH(Movies[[#This Row],[movie_id]:[movie_id]],Financials[[movie_id]:[movie_id]],0),MATCH(Financials[[#Headers],[unit]],Financials[#Headers],0)),"Not Available")</f>
        <v>Millions</v>
      </c>
      <c r="K10" t="str" cm="1">
        <f t="array" ref="K10">_xlfn.IFNA(INDEX(Financials[],MATCH(Movies[[#This Row],[movie_id]:[movie_id]],Financials[[movie_id]:[movie_id]],0),MATCH(Financials[[#Headers],[currency]],Financials[#Headers],0)),"Not Available")</f>
        <v>INR</v>
      </c>
      <c r="M10">
        <f>INDEX(Financials[],10,3)</f>
        <v>73.3</v>
      </c>
      <c r="N10">
        <f>MATCH(111,Financials[movie_id],0)</f>
        <v>10</v>
      </c>
      <c r="O10">
        <f>MATCH("revenue",Financials[#Headers],0)</f>
        <v>3</v>
      </c>
    </row>
    <row r="11" spans="1:15" x14ac:dyDescent="0.3">
      <c r="A11">
        <v>110</v>
      </c>
      <c r="B11" t="s">
        <v>127</v>
      </c>
      <c r="C11" t="s">
        <v>6</v>
      </c>
      <c r="D11">
        <v>2015</v>
      </c>
      <c r="E11" s="3">
        <v>7.2</v>
      </c>
      <c r="F11" t="s">
        <v>114</v>
      </c>
      <c r="G11">
        <v>1</v>
      </c>
      <c r="H11" cm="1">
        <f t="array" ref="H11">_xlfn.IFNA(INDEX(Financials[],MATCH(Movies[[#This Row],[movie_id]:[movie_id]],Financials[[movie_id]:[movie_id]],0),MATCH(Financials[[#Headers],[budget]],Financials[#Headers],0)),"Not Available")</f>
        <v>1.4</v>
      </c>
      <c r="I11" cm="1">
        <f t="array" ref="I11">_xlfn.IFNA(INDEX(Financials[],MATCH(Movies[[#This Row],[movie_id]:[movie_id]],Financials[[movie_id]:[movie_id]],0),MATCH(Financials[[#Headers],[revenue]],Financials[#Headers],0)),"Not Available")</f>
        <v>3.5</v>
      </c>
      <c r="J11" t="str" cm="1">
        <f t="array" ref="J11">_xlfn.IFNA(INDEX(Financials[],MATCH(Movies[[#This Row],[movie_id]:[movie_id]],Financials[[movie_id]:[movie_id]],0),MATCH(Financials[[#Headers],[unit]],Financials[#Headers],0)),"Not Available")</f>
        <v>Billions</v>
      </c>
      <c r="K11" t="str" cm="1">
        <f t="array" ref="K11">_xlfn.IFNA(INDEX(Financials[],MATCH(Movies[[#This Row],[movie_id]:[movie_id]],Financials[[movie_id]:[movie_id]],0),MATCH(Financials[[#Headers],[currency]],Financials[#Headers],0)),"Not Available")</f>
        <v>INR</v>
      </c>
      <c r="M11" s="4" t="s">
        <v>161</v>
      </c>
    </row>
    <row r="12" spans="1:15" x14ac:dyDescent="0.3">
      <c r="A12">
        <v>111</v>
      </c>
      <c r="B12" t="s">
        <v>128</v>
      </c>
      <c r="C12" t="s">
        <v>7</v>
      </c>
      <c r="D12">
        <v>1994</v>
      </c>
      <c r="E12" s="3">
        <v>9.3000000000000007</v>
      </c>
      <c r="F12" t="s">
        <v>13</v>
      </c>
      <c r="G12">
        <v>5</v>
      </c>
      <c r="H12" cm="1">
        <f t="array" ref="H12">_xlfn.IFNA(INDEX(Financials[],MATCH(Movies[[#This Row],[movie_id]:[movie_id]],Financials[[movie_id]:[movie_id]],0),MATCH(Financials[[#Headers],[budget]],Financials[#Headers],0)),"Not Available")</f>
        <v>25</v>
      </c>
      <c r="I12" cm="1">
        <f t="array" ref="I12">_xlfn.IFNA(INDEX(Financials[],MATCH(Movies[[#This Row],[movie_id]:[movie_id]],Financials[[movie_id]:[movie_id]],0),MATCH(Financials[[#Headers],[revenue]],Financials[#Headers],0)),"Not Available")</f>
        <v>73.3</v>
      </c>
      <c r="J12" t="str" cm="1">
        <f t="array" ref="J12">_xlfn.IFNA(INDEX(Financials[],MATCH(Movies[[#This Row],[movie_id]:[movie_id]],Financials[[movie_id]:[movie_id]],0),MATCH(Financials[[#Headers],[unit]],Financials[#Headers],0)),"Not Available")</f>
        <v>Millions</v>
      </c>
      <c r="K12" t="str" cm="1">
        <f t="array" ref="K12">_xlfn.IFNA(INDEX(Financials[],MATCH(Movies[[#This Row],[movie_id]:[movie_id]],Financials[[movie_id]:[movie_id]],0),MATCH(Financials[[#Headers],[currency]],Financials[#Headers],0)),"Not Available")</f>
        <v>USD</v>
      </c>
      <c r="M12" s="5" t="s">
        <v>160</v>
      </c>
      <c r="N12" s="5"/>
      <c r="O12" s="5"/>
    </row>
    <row r="13" spans="1:15" x14ac:dyDescent="0.3">
      <c r="A13">
        <v>112</v>
      </c>
      <c r="B13" t="s">
        <v>129</v>
      </c>
      <c r="C13" t="s">
        <v>7</v>
      </c>
      <c r="D13">
        <v>2010</v>
      </c>
      <c r="E13" s="3">
        <v>8.8000000000000007</v>
      </c>
      <c r="F13" t="s">
        <v>14</v>
      </c>
      <c r="G13">
        <v>5</v>
      </c>
      <c r="H13" t="str" cm="1">
        <f t="array" ref="H13">_xlfn.IFNA(INDEX(Financials[],MATCH(Movies[[#This Row],[movie_id]:[movie_id]],Financials[[movie_id]:[movie_id]],0),MATCH(Financials[[#Headers],[budget]],Financials[#Headers],0)),"Not Available")</f>
        <v>Not Available</v>
      </c>
      <c r="I13" t="str" cm="1">
        <f t="array" ref="I13">_xlfn.IFNA(INDEX(Financials[],MATCH(Movies[[#This Row],[movie_id]:[movie_id]],Financials[[movie_id]:[movie_id]],0),MATCH(Financials[[#Headers],[revenue]],Financials[#Headers],0)),"Not Available")</f>
        <v>Not Available</v>
      </c>
      <c r="J13" t="str" cm="1">
        <f t="array" ref="J13">_xlfn.IFNA(INDEX(Financials[],MATCH(Movies[[#This Row],[movie_id]:[movie_id]],Financials[[movie_id]:[movie_id]],0),MATCH(Financials[[#Headers],[unit]],Financials[#Headers],0)),"Not Available")</f>
        <v>Not Available</v>
      </c>
      <c r="K13" t="str" cm="1">
        <f t="array" ref="K13">_xlfn.IFNA(INDEX(Financials[],MATCH(Movies[[#This Row],[movie_id]:[movie_id]],Financials[[movie_id]:[movie_id]],0),MATCH(Financials[[#Headers],[currency]],Financials[#Headers],0)),"Not Available")</f>
        <v>Not Available</v>
      </c>
      <c r="M13" s="4" t="s">
        <v>161</v>
      </c>
    </row>
    <row r="14" spans="1:15" x14ac:dyDescent="0.3">
      <c r="A14">
        <v>113</v>
      </c>
      <c r="B14" t="s">
        <v>130</v>
      </c>
      <c r="C14" t="s">
        <v>7</v>
      </c>
      <c r="D14">
        <v>2014</v>
      </c>
      <c r="E14" s="3">
        <v>8.6</v>
      </c>
      <c r="F14" t="s">
        <v>14</v>
      </c>
      <c r="G14">
        <v>5</v>
      </c>
      <c r="H14" cm="1">
        <f t="array" ref="H14">_xlfn.IFNA(INDEX(Financials[],MATCH(Movies[[#This Row],[movie_id]:[movie_id]],Financials[[movie_id]:[movie_id]],0),MATCH(Financials[[#Headers],[budget]],Financials[#Headers],0)),"Not Available")</f>
        <v>165</v>
      </c>
      <c r="I14" cm="1">
        <f t="array" ref="I14">_xlfn.IFNA(INDEX(Financials[],MATCH(Movies[[#This Row],[movie_id]:[movie_id]],Financials[[movie_id]:[movie_id]],0),MATCH(Financials[[#Headers],[revenue]],Financials[#Headers],0)),"Not Available")</f>
        <v>701.8</v>
      </c>
      <c r="J14" t="str" cm="1">
        <f t="array" ref="J14">_xlfn.IFNA(INDEX(Financials[],MATCH(Movies[[#This Row],[movie_id]:[movie_id]],Financials[[movie_id]:[movie_id]],0),MATCH(Financials[[#Headers],[unit]],Financials[#Headers],0)),"Not Available")</f>
        <v>Millions</v>
      </c>
      <c r="K14" t="str" cm="1">
        <f t="array" ref="K14">_xlfn.IFNA(INDEX(Financials[],MATCH(Movies[[#This Row],[movie_id]:[movie_id]],Financials[[movie_id]:[movie_id]],0),MATCH(Financials[[#Headers],[currency]],Financials[#Headers],0)),"Not Available")</f>
        <v>USD</v>
      </c>
      <c r="M14" t="s">
        <v>162</v>
      </c>
    </row>
    <row r="15" spans="1:15" x14ac:dyDescent="0.3">
      <c r="A15">
        <v>115</v>
      </c>
      <c r="B15" t="s">
        <v>131</v>
      </c>
      <c r="C15" t="s">
        <v>7</v>
      </c>
      <c r="D15">
        <v>2006</v>
      </c>
      <c r="E15" s="3">
        <v>8</v>
      </c>
      <c r="F15" t="s">
        <v>15</v>
      </c>
      <c r="G15">
        <v>5</v>
      </c>
      <c r="H15" cm="1">
        <f t="array" ref="H15">_xlfn.IFNA(INDEX(Financials[],MATCH(Movies[[#This Row],[movie_id]:[movie_id]],Financials[[movie_id]:[movie_id]],0),MATCH(Financials[[#Headers],[budget]],Financials[#Headers],0)),"Not Available")</f>
        <v>55</v>
      </c>
      <c r="I15" cm="1">
        <f t="array" ref="I15">_xlfn.IFNA(INDEX(Financials[],MATCH(Movies[[#This Row],[movie_id]:[movie_id]],Financials[[movie_id]:[movie_id]],0),MATCH(Financials[[#Headers],[revenue]],Financials[#Headers],0)),"Not Available")</f>
        <v>307.10000000000002</v>
      </c>
      <c r="J15" t="str" cm="1">
        <f t="array" ref="J15">_xlfn.IFNA(INDEX(Financials[],MATCH(Movies[[#This Row],[movie_id]:[movie_id]],Financials[[movie_id]:[movie_id]],0),MATCH(Financials[[#Headers],[unit]],Financials[#Headers],0)),"Not Available")</f>
        <v>Millions</v>
      </c>
      <c r="K15" t="str" cm="1">
        <f t="array" ref="K15">_xlfn.IFNA(INDEX(Financials[],MATCH(Movies[[#This Row],[movie_id]:[movie_id]],Financials[[movie_id]:[movie_id]],0),MATCH(Financials[[#Headers],[currency]],Financials[#Headers],0)),"Not Available")</f>
        <v>USD</v>
      </c>
    </row>
    <row r="16" spans="1:15" x14ac:dyDescent="0.3">
      <c r="A16">
        <v>116</v>
      </c>
      <c r="B16" t="s">
        <v>132</v>
      </c>
      <c r="C16" t="s">
        <v>7</v>
      </c>
      <c r="D16">
        <v>2000</v>
      </c>
      <c r="E16" s="3">
        <v>8.5</v>
      </c>
      <c r="F16" t="s">
        <v>20</v>
      </c>
      <c r="G16">
        <v>5</v>
      </c>
      <c r="H16" cm="1">
        <f t="array" ref="H16">_xlfn.IFNA(INDEX(Financials[],MATCH(Movies[[#This Row],[movie_id]:[movie_id]],Financials[[movie_id]:[movie_id]],0),MATCH(Financials[[#Headers],[budget]],Financials[#Headers],0)),"Not Available")</f>
        <v>103</v>
      </c>
      <c r="I16" cm="1">
        <f t="array" ref="I16">_xlfn.IFNA(INDEX(Financials[],MATCH(Movies[[#This Row],[movie_id]:[movie_id]],Financials[[movie_id]:[movie_id]],0),MATCH(Financials[[#Headers],[revenue]],Financials[#Headers],0)),"Not Available")</f>
        <v>460.5</v>
      </c>
      <c r="J16" t="str" cm="1">
        <f t="array" ref="J16">_xlfn.IFNA(INDEX(Financials[],MATCH(Movies[[#This Row],[movie_id]:[movie_id]],Financials[[movie_id]:[movie_id]],0),MATCH(Financials[[#Headers],[unit]],Financials[#Headers],0)),"Not Available")</f>
        <v>Millions</v>
      </c>
      <c r="K16" t="str" cm="1">
        <f t="array" ref="K16">_xlfn.IFNA(INDEX(Financials[],MATCH(Movies[[#This Row],[movie_id]:[movie_id]],Financials[[movie_id]:[movie_id]],0),MATCH(Financials[[#Headers],[currency]],Financials[#Headers],0)),"Not Available")</f>
        <v>USD</v>
      </c>
    </row>
    <row r="17" spans="1:11" x14ac:dyDescent="0.3">
      <c r="A17">
        <v>117</v>
      </c>
      <c r="B17" t="s">
        <v>133</v>
      </c>
      <c r="C17" t="s">
        <v>7</v>
      </c>
      <c r="D17">
        <v>1997</v>
      </c>
      <c r="E17" s="3">
        <v>7.9</v>
      </c>
      <c r="F17" t="s">
        <v>16</v>
      </c>
      <c r="G17">
        <v>5</v>
      </c>
      <c r="H17" cm="1">
        <f t="array" ref="H17">_xlfn.IFNA(INDEX(Financials[],MATCH(Movies[[#This Row],[movie_id]:[movie_id]],Financials[[movie_id]:[movie_id]],0),MATCH(Financials[[#Headers],[budget]],Financials[#Headers],0)),"Not Available")</f>
        <v>200</v>
      </c>
      <c r="I17" cm="1">
        <f t="array" ref="I17">_xlfn.IFNA(INDEX(Financials[],MATCH(Movies[[#This Row],[movie_id]:[movie_id]],Financials[[movie_id]:[movie_id]],0),MATCH(Financials[[#Headers],[revenue]],Financials[#Headers],0)),"Not Available")</f>
        <v>2202</v>
      </c>
      <c r="J17" t="str" cm="1">
        <f t="array" ref="J17">_xlfn.IFNA(INDEX(Financials[],MATCH(Movies[[#This Row],[movie_id]:[movie_id]],Financials[[movie_id]:[movie_id]],0),MATCH(Financials[[#Headers],[unit]],Financials[#Headers],0)),"Not Available")</f>
        <v>Millions</v>
      </c>
      <c r="K17" t="str" cm="1">
        <f t="array" ref="K17">_xlfn.IFNA(INDEX(Financials[],MATCH(Movies[[#This Row],[movie_id]:[movie_id]],Financials[[movie_id]:[movie_id]],0),MATCH(Financials[[#Headers],[currency]],Financials[#Headers],0)),"Not Available")</f>
        <v>USD</v>
      </c>
    </row>
    <row r="18" spans="1:11" x14ac:dyDescent="0.3">
      <c r="A18">
        <v>118</v>
      </c>
      <c r="B18" t="s">
        <v>134</v>
      </c>
      <c r="C18" t="s">
        <v>7</v>
      </c>
      <c r="D18">
        <v>1946</v>
      </c>
      <c r="E18" s="3">
        <v>8.6</v>
      </c>
      <c r="F18" t="s">
        <v>17</v>
      </c>
      <c r="G18">
        <v>5</v>
      </c>
      <c r="H18" cm="1">
        <f t="array" ref="H18">_xlfn.IFNA(INDEX(Financials[],MATCH(Movies[[#This Row],[movie_id]:[movie_id]],Financials[[movie_id]:[movie_id]],0),MATCH(Financials[[#Headers],[budget]],Financials[#Headers],0)),"Not Available")</f>
        <v>3.18</v>
      </c>
      <c r="I18" cm="1">
        <f t="array" ref="I18">_xlfn.IFNA(INDEX(Financials[],MATCH(Movies[[#This Row],[movie_id]:[movie_id]],Financials[[movie_id]:[movie_id]],0),MATCH(Financials[[#Headers],[revenue]],Financials[#Headers],0)),"Not Available")</f>
        <v>3.3</v>
      </c>
      <c r="J18" t="str" cm="1">
        <f t="array" ref="J18">_xlfn.IFNA(INDEX(Financials[],MATCH(Movies[[#This Row],[movie_id]:[movie_id]],Financials[[movie_id]:[movie_id]],0),MATCH(Financials[[#Headers],[unit]],Financials[#Headers],0)),"Not Available")</f>
        <v>Millions</v>
      </c>
      <c r="K18" t="str" cm="1">
        <f t="array" ref="K18">_xlfn.IFNA(INDEX(Financials[],MATCH(Movies[[#This Row],[movie_id]:[movie_id]],Financials[[movie_id]:[movie_id]],0),MATCH(Financials[[#Headers],[currency]],Financials[#Headers],0)),"Not Available")</f>
        <v>USD</v>
      </c>
    </row>
    <row r="19" spans="1:11" x14ac:dyDescent="0.3">
      <c r="A19">
        <v>119</v>
      </c>
      <c r="B19" t="s">
        <v>135</v>
      </c>
      <c r="C19" t="s">
        <v>7</v>
      </c>
      <c r="D19">
        <v>2009</v>
      </c>
      <c r="E19" s="3">
        <v>7.8</v>
      </c>
      <c r="F19" t="s">
        <v>18</v>
      </c>
      <c r="G19">
        <v>5</v>
      </c>
      <c r="H19" cm="1">
        <f t="array" ref="H19">_xlfn.IFNA(INDEX(Financials[],MATCH(Movies[[#This Row],[movie_id]:[movie_id]],Financials[[movie_id]:[movie_id]],0),MATCH(Financials[[#Headers],[budget]],Financials[#Headers],0)),"Not Available")</f>
        <v>237</v>
      </c>
      <c r="I19" cm="1">
        <f t="array" ref="I19">_xlfn.IFNA(INDEX(Financials[],MATCH(Movies[[#This Row],[movie_id]:[movie_id]],Financials[[movie_id]:[movie_id]],0),MATCH(Financials[[#Headers],[revenue]],Financials[#Headers],0)),"Not Available")</f>
        <v>2847</v>
      </c>
      <c r="J19" t="str" cm="1">
        <f t="array" ref="J19">_xlfn.IFNA(INDEX(Financials[],MATCH(Movies[[#This Row],[movie_id]:[movie_id]],Financials[[movie_id]:[movie_id]],0),MATCH(Financials[[#Headers],[unit]],Financials[#Headers],0)),"Not Available")</f>
        <v>Millions</v>
      </c>
      <c r="K19" t="str" cm="1">
        <f t="array" ref="K19">_xlfn.IFNA(INDEX(Financials[],MATCH(Movies[[#This Row],[movie_id]:[movie_id]],Financials[[movie_id]:[movie_id]],0),MATCH(Financials[[#Headers],[currency]],Financials[#Headers],0)),"Not Available")</f>
        <v>USD</v>
      </c>
    </row>
    <row r="20" spans="1:11" x14ac:dyDescent="0.3">
      <c r="A20">
        <v>120</v>
      </c>
      <c r="B20" t="s">
        <v>136</v>
      </c>
      <c r="C20" t="s">
        <v>7</v>
      </c>
      <c r="D20">
        <v>1972</v>
      </c>
      <c r="E20" s="3">
        <v>9.1999999999999993</v>
      </c>
      <c r="F20" t="s">
        <v>16</v>
      </c>
      <c r="G20">
        <v>5</v>
      </c>
      <c r="H20" cm="1">
        <f t="array" ref="H20">_xlfn.IFNA(INDEX(Financials[],MATCH(Movies[[#This Row],[movie_id]:[movie_id]],Financials[[movie_id]:[movie_id]],0),MATCH(Financials[[#Headers],[budget]],Financials[#Headers],0)),"Not Available")</f>
        <v>7.2</v>
      </c>
      <c r="I20" cm="1">
        <f t="array" ref="I20">_xlfn.IFNA(INDEX(Financials[],MATCH(Movies[[#This Row],[movie_id]:[movie_id]],Financials[[movie_id]:[movie_id]],0),MATCH(Financials[[#Headers],[revenue]],Financials[#Headers],0)),"Not Available")</f>
        <v>291</v>
      </c>
      <c r="J20" t="str" cm="1">
        <f t="array" ref="J20">_xlfn.IFNA(INDEX(Financials[],MATCH(Movies[[#This Row],[movie_id]:[movie_id]],Financials[[movie_id]:[movie_id]],0),MATCH(Financials[[#Headers],[unit]],Financials[#Headers],0)),"Not Available")</f>
        <v>Millions</v>
      </c>
      <c r="K20" t="str" cm="1">
        <f t="array" ref="K20">_xlfn.IFNA(INDEX(Financials[],MATCH(Movies[[#This Row],[movie_id]:[movie_id]],Financials[[movie_id]:[movie_id]],0),MATCH(Financials[[#Headers],[currency]],Financials[#Headers],0)),"Not Available")</f>
        <v>USD</v>
      </c>
    </row>
    <row r="21" spans="1:11" x14ac:dyDescent="0.3">
      <c r="A21">
        <v>121</v>
      </c>
      <c r="B21" t="s">
        <v>137</v>
      </c>
      <c r="C21" t="s">
        <v>7</v>
      </c>
      <c r="D21">
        <v>2008</v>
      </c>
      <c r="E21" s="3">
        <v>9</v>
      </c>
      <c r="F21" t="s">
        <v>19</v>
      </c>
      <c r="G21">
        <v>5</v>
      </c>
      <c r="H21" cm="1">
        <f t="array" ref="H21">_xlfn.IFNA(INDEX(Financials[],MATCH(Movies[[#This Row],[movie_id]:[movie_id]],Financials[[movie_id]:[movie_id]],0),MATCH(Financials[[#Headers],[budget]],Financials[#Headers],0)),"Not Available")</f>
        <v>185</v>
      </c>
      <c r="I21" cm="1">
        <f t="array" ref="I21">_xlfn.IFNA(INDEX(Financials[],MATCH(Movies[[#This Row],[movie_id]:[movie_id]],Financials[[movie_id]:[movie_id]],0),MATCH(Financials[[#Headers],[revenue]],Financials[#Headers],0)),"Not Available")</f>
        <v>1006</v>
      </c>
      <c r="J21" t="str" cm="1">
        <f t="array" ref="J21">_xlfn.IFNA(INDEX(Financials[],MATCH(Movies[[#This Row],[movie_id]:[movie_id]],Financials[[movie_id]:[movie_id]],0),MATCH(Financials[[#Headers],[unit]],Financials[#Headers],0)),"Not Available")</f>
        <v>Millions</v>
      </c>
      <c r="K21" t="str" cm="1">
        <f t="array" ref="K21">_xlfn.IFNA(INDEX(Financials[],MATCH(Movies[[#This Row],[movie_id]:[movie_id]],Financials[[movie_id]:[movie_id]],0),MATCH(Financials[[#Headers],[currency]],Financials[#Headers],0)),"Not Available")</f>
        <v>USD</v>
      </c>
    </row>
    <row r="22" spans="1:11" x14ac:dyDescent="0.3">
      <c r="A22">
        <v>122</v>
      </c>
      <c r="B22" t="s">
        <v>138</v>
      </c>
      <c r="C22" t="s">
        <v>7</v>
      </c>
      <c r="D22">
        <v>1993</v>
      </c>
      <c r="E22" s="3">
        <v>9</v>
      </c>
      <c r="F22" t="s">
        <v>20</v>
      </c>
      <c r="G22">
        <v>5</v>
      </c>
      <c r="H22" cm="1">
        <f t="array" ref="H22">_xlfn.IFNA(INDEX(Financials[],MATCH(Movies[[#This Row],[movie_id]:[movie_id]],Financials[[movie_id]:[movie_id]],0),MATCH(Financials[[#Headers],[budget]],Financials[#Headers],0)),"Not Available")</f>
        <v>22</v>
      </c>
      <c r="I22" cm="1">
        <f t="array" ref="I22">_xlfn.IFNA(INDEX(Financials[],MATCH(Movies[[#This Row],[movie_id]:[movie_id]],Financials[[movie_id]:[movie_id]],0),MATCH(Financials[[#Headers],[revenue]],Financials[#Headers],0)),"Not Available")</f>
        <v>322.2</v>
      </c>
      <c r="J22" t="str" cm="1">
        <f t="array" ref="J22">_xlfn.IFNA(INDEX(Financials[],MATCH(Movies[[#This Row],[movie_id]:[movie_id]],Financials[[movie_id]:[movie_id]],0),MATCH(Financials[[#Headers],[unit]],Financials[#Headers],0)),"Not Available")</f>
        <v>Millions</v>
      </c>
      <c r="K22" t="str" cm="1">
        <f t="array" ref="K22">_xlfn.IFNA(INDEX(Financials[],MATCH(Movies[[#This Row],[movie_id]:[movie_id]],Financials[[movie_id]:[movie_id]],0),MATCH(Financials[[#Headers],[currency]],Financials[#Headers],0)),"Not Available")</f>
        <v>USD</v>
      </c>
    </row>
    <row r="23" spans="1:11" x14ac:dyDescent="0.3">
      <c r="A23">
        <v>123</v>
      </c>
      <c r="B23" t="s">
        <v>139</v>
      </c>
      <c r="C23" t="s">
        <v>7</v>
      </c>
      <c r="D23">
        <v>1993</v>
      </c>
      <c r="E23" s="3">
        <v>8.1999999999999993</v>
      </c>
      <c r="F23" t="s">
        <v>20</v>
      </c>
      <c r="G23">
        <v>5</v>
      </c>
      <c r="H23" cm="1">
        <f t="array" ref="H23">_xlfn.IFNA(INDEX(Financials[],MATCH(Movies[[#This Row],[movie_id]:[movie_id]],Financials[[movie_id]:[movie_id]],0),MATCH(Financials[[#Headers],[budget]],Financials[#Headers],0)),"Not Available")</f>
        <v>63</v>
      </c>
      <c r="I23" cm="1">
        <f t="array" ref="I23">_xlfn.IFNA(INDEX(Financials[],MATCH(Movies[[#This Row],[movie_id]:[movie_id]],Financials[[movie_id]:[movie_id]],0),MATCH(Financials[[#Headers],[revenue]],Financials[#Headers],0)),"Not Available")</f>
        <v>1046</v>
      </c>
      <c r="J23" t="str" cm="1">
        <f t="array" ref="J23">_xlfn.IFNA(INDEX(Financials[],MATCH(Movies[[#This Row],[movie_id]:[movie_id]],Financials[[movie_id]:[movie_id]],0),MATCH(Financials[[#Headers],[unit]],Financials[#Headers],0)),"Not Available")</f>
        <v>Millions</v>
      </c>
      <c r="K23" t="str" cm="1">
        <f t="array" ref="K23">_xlfn.IFNA(INDEX(Financials[],MATCH(Movies[[#This Row],[movie_id]:[movie_id]],Financials[[movie_id]:[movie_id]],0),MATCH(Financials[[#Headers],[currency]],Financials[#Headers],0)),"Not Available")</f>
        <v>USD</v>
      </c>
    </row>
    <row r="24" spans="1:11" x14ac:dyDescent="0.3">
      <c r="A24">
        <v>124</v>
      </c>
      <c r="B24" t="s">
        <v>140</v>
      </c>
      <c r="C24" t="s">
        <v>7</v>
      </c>
      <c r="D24">
        <v>2019</v>
      </c>
      <c r="E24" s="3">
        <v>8.5</v>
      </c>
      <c r="F24" t="s">
        <v>114</v>
      </c>
      <c r="G24">
        <v>5</v>
      </c>
      <c r="H24" cm="1">
        <f t="array" ref="H24">_xlfn.IFNA(INDEX(Financials[],MATCH(Movies[[#This Row],[movie_id]:[movie_id]],Financials[[movie_id]:[movie_id]],0),MATCH(Financials[[#Headers],[budget]],Financials[#Headers],0)),"Not Available")</f>
        <v>15.5</v>
      </c>
      <c r="I24" cm="1">
        <f t="array" ref="I24">_xlfn.IFNA(INDEX(Financials[],MATCH(Movies[[#This Row],[movie_id]:[movie_id]],Financials[[movie_id]:[movie_id]],0),MATCH(Financials[[#Headers],[revenue]],Financials[#Headers],0)),"Not Available")</f>
        <v>263.10000000000002</v>
      </c>
      <c r="J24" t="str" cm="1">
        <f t="array" ref="J24">_xlfn.IFNA(INDEX(Financials[],MATCH(Movies[[#This Row],[movie_id]:[movie_id]],Financials[[movie_id]:[movie_id]],0),MATCH(Financials[[#Headers],[unit]],Financials[#Headers],0)),"Not Available")</f>
        <v>Millions</v>
      </c>
      <c r="K24" t="str" cm="1">
        <f t="array" ref="K24">_xlfn.IFNA(INDEX(Financials[],MATCH(Movies[[#This Row],[movie_id]:[movie_id]],Financials[[movie_id]:[movie_id]],0),MATCH(Financials[[#Headers],[currency]],Financials[#Headers],0)),"Not Available")</f>
        <v>USD</v>
      </c>
    </row>
    <row r="25" spans="1:11" x14ac:dyDescent="0.3">
      <c r="A25">
        <v>125</v>
      </c>
      <c r="B25" t="s">
        <v>141</v>
      </c>
      <c r="C25" t="s">
        <v>7</v>
      </c>
      <c r="D25">
        <v>2019</v>
      </c>
      <c r="E25" s="3">
        <v>8.4</v>
      </c>
      <c r="F25" t="s">
        <v>8</v>
      </c>
      <c r="G25">
        <v>5</v>
      </c>
      <c r="H25" cm="1">
        <f t="array" ref="H25">_xlfn.IFNA(INDEX(Financials[],MATCH(Movies[[#This Row],[movie_id]:[movie_id]],Financials[[movie_id]:[movie_id]],0),MATCH(Financials[[#Headers],[budget]],Financials[#Headers],0)),"Not Available")</f>
        <v>400</v>
      </c>
      <c r="I25" cm="1">
        <f t="array" ref="I25">_xlfn.IFNA(INDEX(Financials[],MATCH(Movies[[#This Row],[movie_id]:[movie_id]],Financials[[movie_id]:[movie_id]],0),MATCH(Financials[[#Headers],[revenue]],Financials[#Headers],0)),"Not Available")</f>
        <v>2798</v>
      </c>
      <c r="J25" t="str" cm="1">
        <f t="array" ref="J25">_xlfn.IFNA(INDEX(Financials[],MATCH(Movies[[#This Row],[movie_id]:[movie_id]],Financials[[movie_id]:[movie_id]],0),MATCH(Financials[[#Headers],[unit]],Financials[#Headers],0)),"Not Available")</f>
        <v>Millions</v>
      </c>
      <c r="K25" t="str" cm="1">
        <f t="array" ref="K25">_xlfn.IFNA(INDEX(Financials[],MATCH(Movies[[#This Row],[movie_id]:[movie_id]],Financials[[movie_id]:[movie_id]],0),MATCH(Financials[[#Headers],[currency]],Financials[#Headers],0)),"Not Available")</f>
        <v>USD</v>
      </c>
    </row>
    <row r="26" spans="1:11" x14ac:dyDescent="0.3">
      <c r="A26">
        <v>126</v>
      </c>
      <c r="B26" t="s">
        <v>142</v>
      </c>
      <c r="C26" t="s">
        <v>7</v>
      </c>
      <c r="D26">
        <v>2018</v>
      </c>
      <c r="E26" s="3">
        <v>8.4</v>
      </c>
      <c r="F26" t="s">
        <v>8</v>
      </c>
      <c r="G26">
        <v>5</v>
      </c>
      <c r="H26" cm="1">
        <f t="array" ref="H26">_xlfn.IFNA(INDEX(Financials[],MATCH(Movies[[#This Row],[movie_id]:[movie_id]],Financials[[movie_id]:[movie_id]],0),MATCH(Financials[[#Headers],[budget]],Financials[#Headers],0)),"Not Available")</f>
        <v>400</v>
      </c>
      <c r="I26" cm="1">
        <f t="array" ref="I26">_xlfn.IFNA(INDEX(Financials[],MATCH(Movies[[#This Row],[movie_id]:[movie_id]],Financials[[movie_id]:[movie_id]],0),MATCH(Financials[[#Headers],[revenue]],Financials[#Headers],0)),"Not Available")</f>
        <v>2048</v>
      </c>
      <c r="J26" t="str" cm="1">
        <f t="array" ref="J26">_xlfn.IFNA(INDEX(Financials[],MATCH(Movies[[#This Row],[movie_id]:[movie_id]],Financials[[movie_id]:[movie_id]],0),MATCH(Financials[[#Headers],[unit]],Financials[#Headers],0)),"Not Available")</f>
        <v>Millions</v>
      </c>
      <c r="K26" t="str" cm="1">
        <f t="array" ref="K26">_xlfn.IFNA(INDEX(Financials[],MATCH(Movies[[#This Row],[movie_id]:[movie_id]],Financials[[movie_id]:[movie_id]],0),MATCH(Financials[[#Headers],[currency]],Financials[#Headers],0)),"Not Available")</f>
        <v>USD</v>
      </c>
    </row>
    <row r="27" spans="1:11" x14ac:dyDescent="0.3">
      <c r="A27">
        <v>127</v>
      </c>
      <c r="B27" t="s">
        <v>143</v>
      </c>
      <c r="C27" t="s">
        <v>6</v>
      </c>
      <c r="D27">
        <v>1955</v>
      </c>
      <c r="E27" s="3">
        <v>8.3000000000000007</v>
      </c>
      <c r="F27" t="s">
        <v>116</v>
      </c>
      <c r="G27">
        <v>7</v>
      </c>
      <c r="H27" cm="1">
        <f t="array" ref="H27">_xlfn.IFNA(INDEX(Financials[],MATCH(Movies[[#This Row],[movie_id]:[movie_id]],Financials[[movie_id]:[movie_id]],0),MATCH(Financials[[#Headers],[budget]],Financials[#Headers],0)),"Not Available")</f>
        <v>70</v>
      </c>
      <c r="I27" cm="1">
        <f t="array" ref="I27">_xlfn.IFNA(INDEX(Financials[],MATCH(Movies[[#This Row],[movie_id]:[movie_id]],Financials[[movie_id]:[movie_id]],0),MATCH(Financials[[#Headers],[revenue]],Financials[#Headers],0)),"Not Available")</f>
        <v>100</v>
      </c>
      <c r="J27" t="str" cm="1">
        <f t="array" ref="J27">_xlfn.IFNA(INDEX(Financials[],MATCH(Movies[[#This Row],[movie_id]:[movie_id]],Financials[[movie_id]:[movie_id]],0),MATCH(Financials[[#Headers],[unit]],Financials[#Headers],0)),"Not Available")</f>
        <v>Millions</v>
      </c>
      <c r="K27" t="str" cm="1">
        <f t="array" ref="K27">_xlfn.IFNA(INDEX(Financials[],MATCH(Movies[[#This Row],[movie_id]:[movie_id]],Financials[[movie_id]:[movie_id]],0),MATCH(Financials[[#Headers],[currency]],Financials[#Headers],0)),"Not Available")</f>
        <v>INR</v>
      </c>
    </row>
    <row r="28" spans="1:11" x14ac:dyDescent="0.3">
      <c r="A28">
        <v>128</v>
      </c>
      <c r="B28" t="s">
        <v>144</v>
      </c>
      <c r="C28" t="s">
        <v>6</v>
      </c>
      <c r="D28">
        <v>2007</v>
      </c>
      <c r="E28" s="3">
        <v>8.3000000000000007</v>
      </c>
      <c r="F28" t="s">
        <v>114</v>
      </c>
      <c r="G28">
        <v>1</v>
      </c>
      <c r="H28" cm="1">
        <f t="array" ref="H28">_xlfn.IFNA(INDEX(Financials[],MATCH(Movies[[#This Row],[movie_id]:[movie_id]],Financials[[movie_id]:[movie_id]],0),MATCH(Financials[[#Headers],[budget]],Financials[#Headers],0)),"Not Available")</f>
        <v>120</v>
      </c>
      <c r="I28" cm="1">
        <f t="array" ref="I28">_xlfn.IFNA(INDEX(Financials[],MATCH(Movies[[#This Row],[movie_id]:[movie_id]],Financials[[movie_id]:[movie_id]],0),MATCH(Financials[[#Headers],[revenue]],Financials[#Headers],0)),"Not Available")</f>
        <v>1350</v>
      </c>
      <c r="J28" t="str" cm="1">
        <f t="array" ref="J28">_xlfn.IFNA(INDEX(Financials[],MATCH(Movies[[#This Row],[movie_id]:[movie_id]],Financials[[movie_id]:[movie_id]],0),MATCH(Financials[[#Headers],[unit]],Financials[#Headers],0)),"Not Available")</f>
        <v>Millions</v>
      </c>
      <c r="K28" t="str" cm="1">
        <f t="array" ref="K28">_xlfn.IFNA(INDEX(Financials[],MATCH(Movies[[#This Row],[movie_id]:[movie_id]],Financials[[movie_id]:[movie_id]],0),MATCH(Financials[[#Headers],[currency]],Financials[#Headers],0)),"Not Available")</f>
        <v>INR</v>
      </c>
    </row>
    <row r="29" spans="1:11" x14ac:dyDescent="0.3">
      <c r="A29">
        <v>129</v>
      </c>
      <c r="B29" t="s">
        <v>145</v>
      </c>
      <c r="C29" t="s">
        <v>6</v>
      </c>
      <c r="D29">
        <v>2003</v>
      </c>
      <c r="E29" s="3">
        <v>8.1</v>
      </c>
      <c r="F29" t="s">
        <v>21</v>
      </c>
      <c r="G29">
        <v>1</v>
      </c>
      <c r="H29" cm="1">
        <f t="array" ref="H29">_xlfn.IFNA(INDEX(Financials[],MATCH(Movies[[#This Row],[movie_id]:[movie_id]],Financials[[movie_id]:[movie_id]],0),MATCH(Financials[[#Headers],[budget]],Financials[#Headers],0)),"Not Available")</f>
        <v>100</v>
      </c>
      <c r="I29" cm="1">
        <f t="array" ref="I29">_xlfn.IFNA(INDEX(Financials[],MATCH(Movies[[#This Row],[movie_id]:[movie_id]],Financials[[movie_id]:[movie_id]],0),MATCH(Financials[[#Headers],[revenue]],Financials[#Headers],0)),"Not Available")</f>
        <v>410</v>
      </c>
      <c r="J29" t="str" cm="1">
        <f t="array" ref="J29">_xlfn.IFNA(INDEX(Financials[],MATCH(Movies[[#This Row],[movie_id]:[movie_id]],Financials[[movie_id]:[movie_id]],0),MATCH(Financials[[#Headers],[unit]],Financials[#Headers],0)),"Not Available")</f>
        <v>Millions</v>
      </c>
      <c r="K29" t="str" cm="1">
        <f t="array" ref="K29">_xlfn.IFNA(INDEX(Financials[],MATCH(Movies[[#This Row],[movie_id]:[movie_id]],Financials[[movie_id]:[movie_id]],0),MATCH(Financials[[#Headers],[currency]],Financials[#Headers],0)),"Not Available")</f>
        <v>INR</v>
      </c>
    </row>
    <row r="30" spans="1:11" x14ac:dyDescent="0.3">
      <c r="A30">
        <v>130</v>
      </c>
      <c r="B30" t="s">
        <v>146</v>
      </c>
      <c r="C30" t="s">
        <v>6</v>
      </c>
      <c r="D30">
        <v>2014</v>
      </c>
      <c r="E30" s="3">
        <v>8.1</v>
      </c>
      <c r="F30" t="s">
        <v>11</v>
      </c>
      <c r="G30">
        <v>1</v>
      </c>
      <c r="H30" cm="1">
        <f t="array" ref="H30">_xlfn.IFNA(INDEX(Financials[],MATCH(Movies[[#This Row],[movie_id]:[movie_id]],Financials[[movie_id]:[movie_id]],0),MATCH(Financials[[#Headers],[budget]],Financials[#Headers],0)),"Not Available")</f>
        <v>850</v>
      </c>
      <c r="I30" cm="1">
        <f t="array" ref="I30">_xlfn.IFNA(INDEX(Financials[],MATCH(Movies[[#This Row],[movie_id]:[movie_id]],Financials[[movie_id]:[movie_id]],0),MATCH(Financials[[#Headers],[revenue]],Financials[#Headers],0)),"Not Available")</f>
        <v>8540</v>
      </c>
      <c r="J30" t="str" cm="1">
        <f t="array" ref="J30">_xlfn.IFNA(INDEX(Financials[],MATCH(Movies[[#This Row],[movie_id]:[movie_id]],Financials[[movie_id]:[movie_id]],0),MATCH(Financials[[#Headers],[unit]],Financials[#Headers],0)),"Not Available")</f>
        <v>Millions</v>
      </c>
      <c r="K30" t="str" cm="1">
        <f t="array" ref="K30">_xlfn.IFNA(INDEX(Financials[],MATCH(Movies[[#This Row],[movie_id]:[movie_id]],Financials[[movie_id]:[movie_id]],0),MATCH(Financials[[#Headers],[currency]],Financials[#Headers],0)),"Not Available")</f>
        <v>INR</v>
      </c>
    </row>
    <row r="31" spans="1:11" x14ac:dyDescent="0.3">
      <c r="A31">
        <v>131</v>
      </c>
      <c r="B31" t="s">
        <v>147</v>
      </c>
      <c r="C31" t="s">
        <v>6</v>
      </c>
      <c r="D31">
        <v>2018</v>
      </c>
      <c r="E31" s="3" t="s">
        <v>113</v>
      </c>
      <c r="F31" t="s">
        <v>11</v>
      </c>
      <c r="G31">
        <v>1</v>
      </c>
      <c r="H31" cm="1">
        <f t="array" ref="H31">_xlfn.IFNA(INDEX(Financials[],MATCH(Movies[[#This Row],[movie_id]:[movie_id]],Financials[[movie_id]:[movie_id]],0),MATCH(Financials[[#Headers],[budget]],Financials[#Headers],0)),"Not Available")</f>
        <v>1</v>
      </c>
      <c r="I31" cm="1">
        <f t="array" ref="I31">_xlfn.IFNA(INDEX(Financials[],MATCH(Movies[[#This Row],[movie_id]:[movie_id]],Financials[[movie_id]:[movie_id]],0),MATCH(Financials[[#Headers],[revenue]],Financials[#Headers],0)),"Not Available")</f>
        <v>5.9</v>
      </c>
      <c r="J31" t="str" cm="1">
        <f t="array" ref="J31">_xlfn.IFNA(INDEX(Financials[],MATCH(Movies[[#This Row],[movie_id]:[movie_id]],Financials[[movie_id]:[movie_id]],0),MATCH(Financials[[#Headers],[unit]],Financials[#Headers],0)),"Not Available")</f>
        <v>Billions</v>
      </c>
      <c r="K31" t="str" cm="1">
        <f t="array" ref="K31">_xlfn.IFNA(INDEX(Financials[],MATCH(Movies[[#This Row],[movie_id]:[movie_id]],Financials[[movie_id]:[movie_id]],0),MATCH(Financials[[#Headers],[currency]],Financials[#Headers],0)),"Not Available")</f>
        <v>INR</v>
      </c>
    </row>
    <row r="32" spans="1:11" x14ac:dyDescent="0.3">
      <c r="A32">
        <v>132</v>
      </c>
      <c r="B32" t="s">
        <v>148</v>
      </c>
      <c r="C32" t="s">
        <v>6</v>
      </c>
      <c r="D32">
        <v>2021</v>
      </c>
      <c r="E32" s="3">
        <v>7.6</v>
      </c>
      <c r="F32" t="s">
        <v>22</v>
      </c>
      <c r="G32">
        <v>2</v>
      </c>
      <c r="H32" cm="1">
        <f t="array" ref="H32">_xlfn.IFNA(INDEX(Financials[],MATCH(Movies[[#This Row],[movie_id]:[movie_id]],Financials[[movie_id]:[movie_id]],0),MATCH(Financials[[#Headers],[budget]],Financials[#Headers],0)),"Not Available")</f>
        <v>2</v>
      </c>
      <c r="I32" cm="1">
        <f t="array" ref="I32">_xlfn.IFNA(INDEX(Financials[],MATCH(Movies[[#This Row],[movie_id]:[movie_id]],Financials[[movie_id]:[movie_id]],0),MATCH(Financials[[#Headers],[revenue]],Financials[#Headers],0)),"Not Available")</f>
        <v>3.6</v>
      </c>
      <c r="J32" t="str" cm="1">
        <f t="array" ref="J32">_xlfn.IFNA(INDEX(Financials[],MATCH(Movies[[#This Row],[movie_id]:[movie_id]],Financials[[movie_id]:[movie_id]],0),MATCH(Financials[[#Headers],[unit]],Financials[#Headers],0)),"Not Available")</f>
        <v>Billions</v>
      </c>
      <c r="K32" t="str" cm="1">
        <f t="array" ref="K32">_xlfn.IFNA(INDEX(Financials[],MATCH(Movies[[#This Row],[movie_id]:[movie_id]],Financials[[movie_id]:[movie_id]],0),MATCH(Financials[[#Headers],[currency]],Financials[#Headers],0)),"Not Available")</f>
        <v>INR</v>
      </c>
    </row>
    <row r="33" spans="1:11" x14ac:dyDescent="0.3">
      <c r="A33">
        <v>133</v>
      </c>
      <c r="B33" t="s">
        <v>149</v>
      </c>
      <c r="C33" t="s">
        <v>6</v>
      </c>
      <c r="D33">
        <v>2022</v>
      </c>
      <c r="E33" s="3">
        <v>8</v>
      </c>
      <c r="F33" t="s">
        <v>23</v>
      </c>
      <c r="G33">
        <v>2</v>
      </c>
      <c r="H33" cm="1">
        <f t="array" ref="H33">_xlfn.IFNA(INDEX(Financials[],MATCH(Movies[[#This Row],[movie_id]:[movie_id]],Financials[[movie_id]:[movie_id]],0),MATCH(Financials[[#Headers],[budget]],Financials[#Headers],0)),"Not Available")</f>
        <v>5.5</v>
      </c>
      <c r="I33" cm="1">
        <f t="array" ref="I33">_xlfn.IFNA(INDEX(Financials[],MATCH(Movies[[#This Row],[movie_id]:[movie_id]],Financials[[movie_id]:[movie_id]],0),MATCH(Financials[[#Headers],[revenue]],Financials[#Headers],0)),"Not Available")</f>
        <v>12</v>
      </c>
      <c r="J33" t="str" cm="1">
        <f t="array" ref="J33">_xlfn.IFNA(INDEX(Financials[],MATCH(Movies[[#This Row],[movie_id]:[movie_id]],Financials[[movie_id]:[movie_id]],0),MATCH(Financials[[#Headers],[unit]],Financials[#Headers],0)),"Not Available")</f>
        <v>Billions</v>
      </c>
      <c r="K33" t="str" cm="1">
        <f t="array" ref="K33">_xlfn.IFNA(INDEX(Financials[],MATCH(Movies[[#This Row],[movie_id]:[movie_id]],Financials[[movie_id]:[movie_id]],0),MATCH(Financials[[#Headers],[currency]],Financials[#Headers],0)),"Not Available")</f>
        <v>INR</v>
      </c>
    </row>
    <row r="34" spans="1:11" x14ac:dyDescent="0.3">
      <c r="A34">
        <v>134</v>
      </c>
      <c r="B34" t="s">
        <v>150</v>
      </c>
      <c r="C34" t="s">
        <v>6</v>
      </c>
      <c r="D34">
        <v>2015</v>
      </c>
      <c r="E34" s="3">
        <v>8</v>
      </c>
      <c r="F34" t="s">
        <v>24</v>
      </c>
      <c r="G34">
        <v>2</v>
      </c>
      <c r="H34" cm="1">
        <f t="array" ref="H34">_xlfn.IFNA(INDEX(Financials[],MATCH(Movies[[#This Row],[movie_id]:[movie_id]],Financials[[movie_id]:[movie_id]],0),MATCH(Financials[[#Headers],[budget]],Financials[#Headers],0)),"Not Available")</f>
        <v>1.8</v>
      </c>
      <c r="I34" cm="1">
        <f t="array" ref="I34">_xlfn.IFNA(INDEX(Financials[],MATCH(Movies[[#This Row],[movie_id]:[movie_id]],Financials[[movie_id]:[movie_id]],0),MATCH(Financials[[#Headers],[revenue]],Financials[#Headers],0)),"Not Available")</f>
        <v>6.5</v>
      </c>
      <c r="J34" t="str" cm="1">
        <f t="array" ref="J34">_xlfn.IFNA(INDEX(Financials[],MATCH(Movies[[#This Row],[movie_id]:[movie_id]],Financials[[movie_id]:[movie_id]],0),MATCH(Financials[[#Headers],[unit]],Financials[#Headers],0)),"Not Available")</f>
        <v>Billions</v>
      </c>
      <c r="K34" t="str" cm="1">
        <f t="array" ref="K34">_xlfn.IFNA(INDEX(Financials[],MATCH(Movies[[#This Row],[movie_id]:[movie_id]],Financials[[movie_id]:[movie_id]],0),MATCH(Financials[[#Headers],[currency]],Financials[#Headers],0)),"Not Available")</f>
        <v>INR</v>
      </c>
    </row>
    <row r="35" spans="1:11" x14ac:dyDescent="0.3">
      <c r="A35">
        <v>135</v>
      </c>
      <c r="B35" t="s">
        <v>151</v>
      </c>
      <c r="C35" t="s">
        <v>6</v>
      </c>
      <c r="D35">
        <v>2022</v>
      </c>
      <c r="E35" s="3">
        <v>8.3000000000000007</v>
      </c>
      <c r="F35" t="s">
        <v>25</v>
      </c>
      <c r="G35">
        <v>1</v>
      </c>
      <c r="H35" cm="1">
        <f t="array" ref="H35">_xlfn.IFNA(INDEX(Financials[],MATCH(Movies[[#This Row],[movie_id]:[movie_id]],Financials[[movie_id]:[movie_id]],0),MATCH(Financials[[#Headers],[budget]],Financials[#Headers],0)),"Not Available")</f>
        <v>250</v>
      </c>
      <c r="I35" cm="1">
        <f t="array" ref="I35">_xlfn.IFNA(INDEX(Financials[],MATCH(Movies[[#This Row],[movie_id]:[movie_id]],Financials[[movie_id]:[movie_id]],0),MATCH(Financials[[#Headers],[revenue]],Financials[#Headers],0)),"Not Available")</f>
        <v>3409</v>
      </c>
      <c r="J35" t="str" cm="1">
        <f t="array" ref="J35">_xlfn.IFNA(INDEX(Financials[],MATCH(Movies[[#This Row],[movie_id]:[movie_id]],Financials[[movie_id]:[movie_id]],0),MATCH(Financials[[#Headers],[unit]],Financials[#Headers],0)),"Not Available")</f>
        <v>Millions</v>
      </c>
      <c r="K35" t="str" cm="1">
        <f t="array" ref="K35">_xlfn.IFNA(INDEX(Financials[],MATCH(Movies[[#This Row],[movie_id]:[movie_id]],Financials[[movie_id]:[movie_id]],0),MATCH(Financials[[#Headers],[currency]],Financials[#Headers],0)),"Not Available")</f>
        <v>INR</v>
      </c>
    </row>
    <row r="36" spans="1:11" x14ac:dyDescent="0.3">
      <c r="A36">
        <v>136</v>
      </c>
      <c r="B36" t="s">
        <v>152</v>
      </c>
      <c r="C36" t="s">
        <v>6</v>
      </c>
      <c r="D36">
        <v>2015</v>
      </c>
      <c r="E36" s="3">
        <v>8.1</v>
      </c>
      <c r="F36" t="s">
        <v>26</v>
      </c>
      <c r="G36">
        <v>1</v>
      </c>
      <c r="H36" cm="1">
        <f t="array" ref="H36">_xlfn.IFNA(INDEX(Financials[],MATCH(Movies[[#This Row],[movie_id]:[movie_id]],Financials[[movie_id]:[movie_id]],0),MATCH(Financials[[#Headers],[budget]],Financials[#Headers],0)),"Not Available")</f>
        <v>900</v>
      </c>
      <c r="I36" cm="1">
        <f t="array" ref="I36">_xlfn.IFNA(INDEX(Financials[],MATCH(Movies[[#This Row],[movie_id]:[movie_id]],Financials[[movie_id]:[movie_id]],0),MATCH(Financials[[#Headers],[revenue]],Financials[#Headers],0)),"Not Available")</f>
        <v>11690</v>
      </c>
      <c r="J36" t="str" cm="1">
        <f t="array" ref="J36">_xlfn.IFNA(INDEX(Financials[],MATCH(Movies[[#This Row],[movie_id]:[movie_id]],Financials[[movie_id]:[movie_id]],0),MATCH(Financials[[#Headers],[unit]],Financials[#Headers],0)),"Not Available")</f>
        <v>Millions</v>
      </c>
      <c r="K36" t="str" cm="1">
        <f t="array" ref="K36">_xlfn.IFNA(INDEX(Financials[],MATCH(Movies[[#This Row],[movie_id]:[movie_id]],Financials[[movie_id]:[movie_id]],0),MATCH(Financials[[#Headers],[currency]],Financials[#Headers],0)),"Not Available")</f>
        <v>INR</v>
      </c>
    </row>
    <row r="37" spans="1:11" x14ac:dyDescent="0.3">
      <c r="A37">
        <v>137</v>
      </c>
      <c r="B37" t="s">
        <v>153</v>
      </c>
      <c r="C37" t="s">
        <v>7</v>
      </c>
      <c r="D37">
        <v>2011</v>
      </c>
      <c r="E37" s="3">
        <v>6.9</v>
      </c>
      <c r="F37" t="s">
        <v>8</v>
      </c>
      <c r="G37">
        <v>5</v>
      </c>
      <c r="H37" cm="1">
        <f t="array" ref="H37">_xlfn.IFNA(INDEX(Financials[],MATCH(Movies[[#This Row],[movie_id]:[movie_id]],Financials[[movie_id]:[movie_id]],0),MATCH(Financials[[#Headers],[budget]],Financials[#Headers],0)),"Not Available")</f>
        <v>216.7</v>
      </c>
      <c r="I37" cm="1">
        <f t="array" ref="I37">_xlfn.IFNA(INDEX(Financials[],MATCH(Movies[[#This Row],[movie_id]:[movie_id]],Financials[[movie_id]:[movie_id]],0),MATCH(Financials[[#Headers],[revenue]],Financials[#Headers],0)),"Not Available")</f>
        <v>370.6</v>
      </c>
      <c r="J37" t="str" cm="1">
        <f t="array" ref="J37">_xlfn.IFNA(INDEX(Financials[],MATCH(Movies[[#This Row],[movie_id]:[movie_id]],Financials[[movie_id]:[movie_id]],0),MATCH(Financials[[#Headers],[unit]],Financials[#Headers],0)),"Not Available")</f>
        <v>Millions</v>
      </c>
      <c r="K37" t="str" cm="1">
        <f t="array" ref="K37">_xlfn.IFNA(INDEX(Financials[],MATCH(Movies[[#This Row],[movie_id]:[movie_id]],Financials[[movie_id]:[movie_id]],0),MATCH(Financials[[#Headers],[currency]],Financials[#Headers],0)),"Not Available")</f>
        <v>USD</v>
      </c>
    </row>
    <row r="38" spans="1:11" x14ac:dyDescent="0.3">
      <c r="A38">
        <v>138</v>
      </c>
      <c r="B38" t="s">
        <v>154</v>
      </c>
      <c r="C38" t="s">
        <v>7</v>
      </c>
      <c r="D38">
        <v>2014</v>
      </c>
      <c r="E38" s="3">
        <v>7.8</v>
      </c>
      <c r="F38" t="s">
        <v>8</v>
      </c>
      <c r="G38">
        <v>5</v>
      </c>
      <c r="H38" cm="1">
        <f t="array" ref="H38">_xlfn.IFNA(INDEX(Financials[],MATCH(Movies[[#This Row],[movie_id]:[movie_id]],Financials[[movie_id]:[movie_id]],0),MATCH(Financials[[#Headers],[budget]],Financials[#Headers],0)),"Not Available")</f>
        <v>177</v>
      </c>
      <c r="I38" cm="1">
        <f t="array" ref="I38">_xlfn.IFNA(INDEX(Financials[],MATCH(Movies[[#This Row],[movie_id]:[movie_id]],Financials[[movie_id]:[movie_id]],0),MATCH(Financials[[#Headers],[revenue]],Financials[#Headers],0)),"Not Available")</f>
        <v>714.4</v>
      </c>
      <c r="J38" t="str" cm="1">
        <f t="array" ref="J38">_xlfn.IFNA(INDEX(Financials[],MATCH(Movies[[#This Row],[movie_id]:[movie_id]],Financials[[movie_id]:[movie_id]],0),MATCH(Financials[[#Headers],[unit]],Financials[#Headers],0)),"Not Available")</f>
        <v>Millions</v>
      </c>
      <c r="K38" t="str" cm="1">
        <f t="array" ref="K38">_xlfn.IFNA(INDEX(Financials[],MATCH(Movies[[#This Row],[movie_id]:[movie_id]],Financials[[movie_id]:[movie_id]],0),MATCH(Financials[[#Headers],[currency]],Financials[#Headers],0)),"Not Available")</f>
        <v>USD</v>
      </c>
    </row>
    <row r="39" spans="1:11" x14ac:dyDescent="0.3">
      <c r="A39">
        <v>139</v>
      </c>
      <c r="B39" t="s">
        <v>155</v>
      </c>
      <c r="C39" t="s">
        <v>6</v>
      </c>
      <c r="D39">
        <v>2018</v>
      </c>
      <c r="E39" s="3">
        <v>1.9</v>
      </c>
      <c r="F39" t="s">
        <v>26</v>
      </c>
      <c r="G39">
        <v>1</v>
      </c>
      <c r="H39" cm="1">
        <f t="array" ref="H39">_xlfn.IFNA(INDEX(Financials[],MATCH(Movies[[#This Row],[movie_id]:[movie_id]],Financials[[movie_id]:[movie_id]],0),MATCH(Financials[[#Headers],[budget]],Financials[#Headers],0)),"Not Available")</f>
        <v>1.8</v>
      </c>
      <c r="I39" cm="1">
        <f t="array" ref="I39">_xlfn.IFNA(INDEX(Financials[],MATCH(Movies[[#This Row],[movie_id]:[movie_id]],Financials[[movie_id]:[movie_id]],0),MATCH(Financials[[#Headers],[revenue]],Financials[#Headers],0)),"Not Available")</f>
        <v>3.1</v>
      </c>
      <c r="J39" t="str" cm="1">
        <f t="array" ref="J39">_xlfn.IFNA(INDEX(Financials[],MATCH(Movies[[#This Row],[movie_id]:[movie_id]],Financials[[movie_id]:[movie_id]],0),MATCH(Financials[[#Headers],[unit]],Financials[#Headers],0)),"Not Available")</f>
        <v>Billions</v>
      </c>
      <c r="K39" t="str" cm="1">
        <f t="array" ref="K39">_xlfn.IFNA(INDEX(Financials[],MATCH(Movies[[#This Row],[movie_id]:[movie_id]],Financials[[movie_id]:[movie_id]],0),MATCH(Financials[[#Headers],[currency]],Financials[#Headers],0)),"Not Available")</f>
        <v>INR</v>
      </c>
    </row>
    <row r="40" spans="1:11" x14ac:dyDescent="0.3">
      <c r="A40">
        <v>140</v>
      </c>
      <c r="B40" t="s">
        <v>156</v>
      </c>
      <c r="C40" t="s">
        <v>6</v>
      </c>
      <c r="D40">
        <v>2021</v>
      </c>
      <c r="E40" s="3">
        <v>8.4</v>
      </c>
      <c r="F40" t="s">
        <v>12</v>
      </c>
      <c r="G40">
        <v>1</v>
      </c>
      <c r="H40" cm="1">
        <f t="array" ref="H40">_xlfn.IFNA(INDEX(Financials[],MATCH(Movies[[#This Row],[movie_id]:[movie_id]],Financials[[movie_id]:[movie_id]],0),MATCH(Financials[[#Headers],[budget]],Financials[#Headers],0)),"Not Available")</f>
        <v>500</v>
      </c>
      <c r="I40" cm="1">
        <f t="array" ref="I40">_xlfn.IFNA(INDEX(Financials[],MATCH(Movies[[#This Row],[movie_id]:[movie_id]],Financials[[movie_id]:[movie_id]],0),MATCH(Financials[[#Headers],[revenue]],Financials[#Headers],0)),"Not Available")</f>
        <v>950</v>
      </c>
      <c r="J40" t="str" cm="1">
        <f t="array" ref="J40">_xlfn.IFNA(INDEX(Financials[],MATCH(Movies[[#This Row],[movie_id]:[movie_id]],Financials[[movie_id]:[movie_id]],0),MATCH(Financials[[#Headers],[unit]],Financials[#Headers],0)),"Not Available")</f>
        <v>Millions</v>
      </c>
      <c r="K40" t="str" cm="1">
        <f t="array" ref="K40">_xlfn.IFNA(INDEX(Financials[],MATCH(Movies[[#This Row],[movie_id]:[movie_id]],Financials[[movie_id]:[movie_id]],0),MATCH(Financials[[#Headers],[currency]],Financials[#Headers],0)),"Not Available")</f>
        <v>INR</v>
      </c>
    </row>
    <row r="41" spans="1:11" x14ac:dyDescent="0.3">
      <c r="H41" t="str" cm="1">
        <f t="array" ref="H41">_xlfn.IFNA(INDEX(Financials[],MATCH(Movies[[#This Row],[movie_id]:[movie_id]],Financials[[movie_id]:[movie_id]],0),MATCH(Financials[[#Headers],[budget]],Financials[#Headers],0)),"Not Available")</f>
        <v>Not Available</v>
      </c>
      <c r="I41" t="str" cm="1">
        <f t="array" ref="I41">_xlfn.IFNA(INDEX(Financials[],MATCH(Movies[[#This Row],[movie_id]:[movie_id]],Financials[[movie_id]:[movie_id]],0),MATCH(Financials[[#Headers],[revenue]],Financials[#Headers],0)),"Not Available")</f>
        <v>Not Available</v>
      </c>
      <c r="J41" t="str" cm="1">
        <f t="array" ref="J41">_xlfn.IFNA(INDEX(Financials[],MATCH(Movies[[#This Row],[movie_id]:[movie_id]],Financials[[movie_id]:[movie_id]],0),MATCH(Financials[[#Headers],[unit]],Financials[#Headers],0)),"Not Available")</f>
        <v>Not Available</v>
      </c>
      <c r="K41" t="str" cm="1">
        <f t="array" ref="K41">_xlfn.IFNA(INDEX(Financials[],MATCH(Movies[[#This Row],[movie_id]:[movie_id]],Financials[[movie_id]:[movie_id]],0),MATCH(Financials[[#Headers],[currency]],Financials[#Headers],0)),"Not Available")</f>
        <v>Not Available</v>
      </c>
    </row>
    <row r="42" spans="1:11" x14ac:dyDescent="0.3">
      <c r="H42" t="str" cm="1">
        <f t="array" ref="H42">_xlfn.IFNA(INDEX(Financials[],MATCH(Movies[[#This Row],[movie_id]:[movie_id]],Financials[[movie_id]:[movie_id]],0),MATCH(Financials[[#Headers],[budget]],Financials[#Headers],0)),"Not Available")</f>
        <v>Not Available</v>
      </c>
      <c r="I42" t="str" cm="1">
        <f t="array" ref="I42">_xlfn.IFNA(INDEX(Financials[],MATCH(Movies[[#This Row],[movie_id]:[movie_id]],Financials[[movie_id]:[movie_id]],0),MATCH(Financials[[#Headers],[revenue]],Financials[#Headers],0)),"Not Available")</f>
        <v>Not Available</v>
      </c>
      <c r="J42" t="str" cm="1">
        <f t="array" ref="J42">_xlfn.IFNA(INDEX(Financials[],MATCH(Movies[[#This Row],[movie_id]:[movie_id]],Financials[[movie_id]:[movie_id]],0),MATCH(Financials[[#Headers],[unit]],Financials[#Headers],0)),"Not Available")</f>
        <v>Not Available</v>
      </c>
      <c r="K42" t="str" cm="1">
        <f t="array" ref="K42">_xlfn.IFNA(INDEX(Financials[],MATCH(Movies[[#This Row],[movie_id]:[movie_id]],Financials[[movie_id]:[movie_id]],0),MATCH(Financials[[#Headers],[currency]],Financials[#Headers],0)),"Not Available")</f>
        <v>Not Available</v>
      </c>
    </row>
  </sheetData>
  <mergeCells count="1">
    <mergeCell ref="M12:O12"/>
  </mergeCells>
  <phoneticPr fontId="2" type="noConversion"/>
  <conditionalFormatting sqref="A1:B42">
    <cfRule type="duplicateValues" dxfId="5" priority="7"/>
    <cfRule type="duplicateValues" dxfId="4" priority="8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M41"/>
  <sheetViews>
    <sheetView zoomScaleNormal="100" workbookViewId="0">
      <selection activeCell="I2" sqref="I2"/>
    </sheetView>
  </sheetViews>
  <sheetFormatPr defaultRowHeight="14.4" x14ac:dyDescent="0.3"/>
  <cols>
    <col min="1" max="1" width="11.21875" bestFit="1" customWidth="1"/>
    <col min="2" max="2" width="9.33203125" bestFit="1" customWidth="1"/>
    <col min="3" max="3" width="10.44140625" bestFit="1" customWidth="1"/>
    <col min="4" max="4" width="7.88671875" bestFit="1" customWidth="1"/>
    <col min="5" max="5" width="10.5546875" bestFit="1" customWidth="1"/>
  </cols>
  <sheetData>
    <row r="1" spans="1:13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13" x14ac:dyDescent="0.3">
      <c r="A2">
        <v>101</v>
      </c>
      <c r="B2">
        <v>1</v>
      </c>
      <c r="C2">
        <v>12.5</v>
      </c>
      <c r="D2" t="s">
        <v>31</v>
      </c>
      <c r="E2" t="s">
        <v>32</v>
      </c>
      <c r="I2" cm="1">
        <f t="array" ref="I2:I41">Financials[movie_id]</f>
        <v>101</v>
      </c>
      <c r="J2" cm="1">
        <f t="array" ref="J2:J41">Financials[budget]</f>
        <v>1</v>
      </c>
      <c r="K2" cm="1">
        <f t="array" ref="K2:K41">Financials[revenue]</f>
        <v>12.5</v>
      </c>
      <c r="L2" t="str" cm="1">
        <f t="array" ref="L2:L41">Financials[unit]</f>
        <v>Billions</v>
      </c>
      <c r="M2" t="str" cm="1">
        <f t="array" ref="M2:M41">Financials[currency]</f>
        <v>INR</v>
      </c>
    </row>
    <row r="3" spans="1:13" x14ac:dyDescent="0.3">
      <c r="A3">
        <v>102</v>
      </c>
      <c r="B3">
        <v>200</v>
      </c>
      <c r="C3">
        <v>954.8</v>
      </c>
      <c r="D3" t="s">
        <v>33</v>
      </c>
      <c r="E3" t="s">
        <v>34</v>
      </c>
      <c r="I3">
        <v>102</v>
      </c>
      <c r="J3">
        <v>200</v>
      </c>
      <c r="K3">
        <v>954.8</v>
      </c>
      <c r="L3" t="str">
        <v>Millions</v>
      </c>
      <c r="M3" t="str">
        <v>USD</v>
      </c>
    </row>
    <row r="4" spans="1:13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  <c r="I4">
        <v>103</v>
      </c>
      <c r="J4">
        <v>165</v>
      </c>
      <c r="K4">
        <v>644.79999999999995</v>
      </c>
      <c r="L4" t="str">
        <v>Millions</v>
      </c>
      <c r="M4" t="str">
        <v>USD</v>
      </c>
    </row>
    <row r="5" spans="1:13" x14ac:dyDescent="0.3">
      <c r="A5">
        <v>104</v>
      </c>
      <c r="B5">
        <v>180</v>
      </c>
      <c r="C5">
        <v>854</v>
      </c>
      <c r="D5" t="s">
        <v>33</v>
      </c>
      <c r="E5" t="s">
        <v>34</v>
      </c>
      <c r="I5">
        <v>104</v>
      </c>
      <c r="J5">
        <v>180</v>
      </c>
      <c r="K5">
        <v>854</v>
      </c>
      <c r="L5" t="str">
        <v>Millions</v>
      </c>
      <c r="M5" t="str">
        <v>USD</v>
      </c>
    </row>
    <row r="6" spans="1:13" x14ac:dyDescent="0.3">
      <c r="A6">
        <v>105</v>
      </c>
      <c r="B6">
        <v>250</v>
      </c>
      <c r="C6">
        <v>670</v>
      </c>
      <c r="D6" t="s">
        <v>33</v>
      </c>
      <c r="E6" t="s">
        <v>34</v>
      </c>
      <c r="I6">
        <v>105</v>
      </c>
      <c r="J6">
        <v>250</v>
      </c>
      <c r="K6">
        <v>670</v>
      </c>
      <c r="L6" t="str">
        <v>Millions</v>
      </c>
      <c r="M6" t="str">
        <v>USD</v>
      </c>
    </row>
    <row r="7" spans="1:13" x14ac:dyDescent="0.3">
      <c r="A7">
        <v>107</v>
      </c>
      <c r="B7">
        <v>400</v>
      </c>
      <c r="C7">
        <v>2000</v>
      </c>
      <c r="D7" t="s">
        <v>33</v>
      </c>
      <c r="E7" t="s">
        <v>32</v>
      </c>
      <c r="I7">
        <v>107</v>
      </c>
      <c r="J7">
        <v>400</v>
      </c>
      <c r="K7">
        <v>2000</v>
      </c>
      <c r="L7" t="str">
        <v>Millions</v>
      </c>
      <c r="M7" t="str">
        <v>INR</v>
      </c>
    </row>
    <row r="8" spans="1:13" x14ac:dyDescent="0.3">
      <c r="A8">
        <v>108</v>
      </c>
      <c r="B8">
        <v>550</v>
      </c>
      <c r="C8">
        <v>4000</v>
      </c>
      <c r="D8" t="s">
        <v>33</v>
      </c>
      <c r="E8" t="s">
        <v>32</v>
      </c>
      <c r="I8">
        <v>108</v>
      </c>
      <c r="J8">
        <v>550</v>
      </c>
      <c r="K8">
        <v>4000</v>
      </c>
      <c r="L8" t="str">
        <v>Millions</v>
      </c>
      <c r="M8" t="str">
        <v>INR</v>
      </c>
    </row>
    <row r="9" spans="1:13" x14ac:dyDescent="0.3">
      <c r="A9">
        <v>109</v>
      </c>
      <c r="B9">
        <v>390</v>
      </c>
      <c r="C9">
        <v>1360</v>
      </c>
      <c r="D9" t="s">
        <v>33</v>
      </c>
      <c r="E9" t="s">
        <v>32</v>
      </c>
      <c r="I9">
        <v>109</v>
      </c>
      <c r="J9">
        <v>390</v>
      </c>
      <c r="K9">
        <v>1360</v>
      </c>
      <c r="L9" t="str">
        <v>Millions</v>
      </c>
      <c r="M9" t="str">
        <v>INR</v>
      </c>
    </row>
    <row r="10" spans="1:13" x14ac:dyDescent="0.3">
      <c r="A10">
        <v>110</v>
      </c>
      <c r="B10">
        <v>1.4</v>
      </c>
      <c r="C10">
        <v>3.5</v>
      </c>
      <c r="D10" t="s">
        <v>31</v>
      </c>
      <c r="E10" t="s">
        <v>32</v>
      </c>
      <c r="I10">
        <v>110</v>
      </c>
      <c r="J10">
        <v>1.4</v>
      </c>
      <c r="K10">
        <v>3.5</v>
      </c>
      <c r="L10" t="str">
        <v>Billions</v>
      </c>
      <c r="M10" t="str">
        <v>INR</v>
      </c>
    </row>
    <row r="11" spans="1:13" x14ac:dyDescent="0.3">
      <c r="A11">
        <v>111</v>
      </c>
      <c r="B11">
        <v>25</v>
      </c>
      <c r="C11">
        <v>73.3</v>
      </c>
      <c r="D11" t="s">
        <v>33</v>
      </c>
      <c r="E11" t="s">
        <v>34</v>
      </c>
      <c r="I11">
        <v>111</v>
      </c>
      <c r="J11">
        <v>25</v>
      </c>
      <c r="K11">
        <v>73.3</v>
      </c>
      <c r="L11" t="str">
        <v>Millions</v>
      </c>
      <c r="M11" t="str">
        <v>USD</v>
      </c>
    </row>
    <row r="12" spans="1:13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  <c r="I12">
        <v>113</v>
      </c>
      <c r="J12">
        <v>165</v>
      </c>
      <c r="K12">
        <v>701.8</v>
      </c>
      <c r="L12" t="str">
        <v>Millions</v>
      </c>
      <c r="M12" t="str">
        <v>USD</v>
      </c>
    </row>
    <row r="13" spans="1:13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  <c r="I13">
        <v>114</v>
      </c>
      <c r="J13">
        <v>205</v>
      </c>
      <c r="K13">
        <v>365.3</v>
      </c>
      <c r="L13" t="str">
        <v>Millions</v>
      </c>
      <c r="M13" t="str">
        <v>USD</v>
      </c>
    </row>
    <row r="14" spans="1:13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  <c r="I14">
        <v>115</v>
      </c>
      <c r="J14">
        <v>55</v>
      </c>
      <c r="K14">
        <v>307.10000000000002</v>
      </c>
      <c r="L14" t="str">
        <v>Millions</v>
      </c>
      <c r="M14" t="str">
        <v>USD</v>
      </c>
    </row>
    <row r="15" spans="1:13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  <c r="I15">
        <v>116</v>
      </c>
      <c r="J15">
        <v>103</v>
      </c>
      <c r="K15">
        <v>460.5</v>
      </c>
      <c r="L15" t="str">
        <v>Millions</v>
      </c>
      <c r="M15" t="str">
        <v>USD</v>
      </c>
    </row>
    <row r="16" spans="1:13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  <c r="I16">
        <v>117</v>
      </c>
      <c r="J16">
        <v>200</v>
      </c>
      <c r="K16">
        <v>2202</v>
      </c>
      <c r="L16" t="str">
        <v>Millions</v>
      </c>
      <c r="M16" t="str">
        <v>USD</v>
      </c>
    </row>
    <row r="17" spans="1:13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  <c r="I17">
        <v>118</v>
      </c>
      <c r="J17">
        <v>3.18</v>
      </c>
      <c r="K17">
        <v>3.3</v>
      </c>
      <c r="L17" t="str">
        <v>Millions</v>
      </c>
      <c r="M17" t="str">
        <v>USD</v>
      </c>
    </row>
    <row r="18" spans="1:13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  <c r="I18">
        <v>119</v>
      </c>
      <c r="J18">
        <v>237</v>
      </c>
      <c r="K18">
        <v>2847</v>
      </c>
      <c r="L18" t="str">
        <v>Millions</v>
      </c>
      <c r="M18" t="str">
        <v>USD</v>
      </c>
    </row>
    <row r="19" spans="1:13" x14ac:dyDescent="0.3">
      <c r="A19">
        <v>120</v>
      </c>
      <c r="B19">
        <v>7.2</v>
      </c>
      <c r="C19">
        <v>291</v>
      </c>
      <c r="D19" t="s">
        <v>33</v>
      </c>
      <c r="E19" t="s">
        <v>34</v>
      </c>
      <c r="I19">
        <v>120</v>
      </c>
      <c r="J19">
        <v>7.2</v>
      </c>
      <c r="K19">
        <v>291</v>
      </c>
      <c r="L19" t="str">
        <v>Millions</v>
      </c>
      <c r="M19" t="str">
        <v>USD</v>
      </c>
    </row>
    <row r="20" spans="1:13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  <c r="I20">
        <v>121</v>
      </c>
      <c r="J20">
        <v>185</v>
      </c>
      <c r="K20">
        <v>1006</v>
      </c>
      <c r="L20" t="str">
        <v>Millions</v>
      </c>
      <c r="M20" t="str">
        <v>USD</v>
      </c>
    </row>
    <row r="21" spans="1:13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  <c r="I21">
        <v>122</v>
      </c>
      <c r="J21">
        <v>22</v>
      </c>
      <c r="K21">
        <v>322.2</v>
      </c>
      <c r="L21" t="str">
        <v>Millions</v>
      </c>
      <c r="M21" t="str">
        <v>USD</v>
      </c>
    </row>
    <row r="22" spans="1:13" x14ac:dyDescent="0.3">
      <c r="A22">
        <v>123</v>
      </c>
      <c r="B22">
        <v>63</v>
      </c>
      <c r="C22">
        <v>1046</v>
      </c>
      <c r="D22" t="s">
        <v>33</v>
      </c>
      <c r="E22" t="s">
        <v>34</v>
      </c>
      <c r="I22">
        <v>123</v>
      </c>
      <c r="J22">
        <v>63</v>
      </c>
      <c r="K22">
        <v>1046</v>
      </c>
      <c r="L22" t="str">
        <v>Millions</v>
      </c>
      <c r="M22" t="str">
        <v>USD</v>
      </c>
    </row>
    <row r="23" spans="1:13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  <c r="I23">
        <v>124</v>
      </c>
      <c r="J23">
        <v>15.5</v>
      </c>
      <c r="K23">
        <v>263.10000000000002</v>
      </c>
      <c r="L23" t="str">
        <v>Millions</v>
      </c>
      <c r="M23" t="str">
        <v>USD</v>
      </c>
    </row>
    <row r="24" spans="1:13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  <c r="I24">
        <v>125</v>
      </c>
      <c r="J24">
        <v>400</v>
      </c>
      <c r="K24">
        <v>2798</v>
      </c>
      <c r="L24" t="str">
        <v>Millions</v>
      </c>
      <c r="M24" t="str">
        <v>USD</v>
      </c>
    </row>
    <row r="25" spans="1:13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  <c r="I25">
        <v>126</v>
      </c>
      <c r="J25">
        <v>400</v>
      </c>
      <c r="K25">
        <v>2048</v>
      </c>
      <c r="L25" t="str">
        <v>Millions</v>
      </c>
      <c r="M25" t="str">
        <v>USD</v>
      </c>
    </row>
    <row r="26" spans="1:13" x14ac:dyDescent="0.3">
      <c r="A26">
        <v>127</v>
      </c>
      <c r="B26">
        <v>70</v>
      </c>
      <c r="C26">
        <v>100</v>
      </c>
      <c r="D26" t="s">
        <v>33</v>
      </c>
      <c r="E26" t="s">
        <v>32</v>
      </c>
      <c r="I26">
        <v>127</v>
      </c>
      <c r="J26">
        <v>70</v>
      </c>
      <c r="K26">
        <v>100</v>
      </c>
      <c r="L26" t="str">
        <v>Millions</v>
      </c>
      <c r="M26" t="str">
        <v>INR</v>
      </c>
    </row>
    <row r="27" spans="1:13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  <c r="I27">
        <v>128</v>
      </c>
      <c r="J27">
        <v>120</v>
      </c>
      <c r="K27">
        <v>1350</v>
      </c>
      <c r="L27" t="str">
        <v>Millions</v>
      </c>
      <c r="M27" t="str">
        <v>INR</v>
      </c>
    </row>
    <row r="28" spans="1:13" x14ac:dyDescent="0.3">
      <c r="A28">
        <v>129</v>
      </c>
      <c r="B28">
        <v>100</v>
      </c>
      <c r="C28">
        <v>410</v>
      </c>
      <c r="D28" t="s">
        <v>33</v>
      </c>
      <c r="E28" t="s">
        <v>32</v>
      </c>
      <c r="I28">
        <v>129</v>
      </c>
      <c r="J28">
        <v>100</v>
      </c>
      <c r="K28">
        <v>410</v>
      </c>
      <c r="L28" t="str">
        <v>Millions</v>
      </c>
      <c r="M28" t="str">
        <v>INR</v>
      </c>
    </row>
    <row r="29" spans="1:13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  <c r="I29">
        <v>130</v>
      </c>
      <c r="J29">
        <v>850</v>
      </c>
      <c r="K29">
        <v>8540</v>
      </c>
      <c r="L29" t="str">
        <v>Millions</v>
      </c>
      <c r="M29" t="str">
        <v>INR</v>
      </c>
    </row>
    <row r="30" spans="1:13" x14ac:dyDescent="0.3">
      <c r="A30">
        <v>131</v>
      </c>
      <c r="B30">
        <v>1</v>
      </c>
      <c r="C30">
        <v>5.9</v>
      </c>
      <c r="D30" t="s">
        <v>31</v>
      </c>
      <c r="E30" t="s">
        <v>32</v>
      </c>
      <c r="I30">
        <v>131</v>
      </c>
      <c r="J30">
        <v>1</v>
      </c>
      <c r="K30">
        <v>5.9</v>
      </c>
      <c r="L30" t="str">
        <v>Billions</v>
      </c>
      <c r="M30" t="str">
        <v>INR</v>
      </c>
    </row>
    <row r="31" spans="1:13" x14ac:dyDescent="0.3">
      <c r="A31">
        <v>132</v>
      </c>
      <c r="B31">
        <v>2</v>
      </c>
      <c r="C31">
        <v>3.6</v>
      </c>
      <c r="D31" t="s">
        <v>31</v>
      </c>
      <c r="E31" t="s">
        <v>32</v>
      </c>
      <c r="I31">
        <v>132</v>
      </c>
      <c r="J31">
        <v>2</v>
      </c>
      <c r="K31">
        <v>3.6</v>
      </c>
      <c r="L31" t="str">
        <v>Billions</v>
      </c>
      <c r="M31" t="str">
        <v>INR</v>
      </c>
    </row>
    <row r="32" spans="1:13" x14ac:dyDescent="0.3">
      <c r="A32">
        <v>133</v>
      </c>
      <c r="B32">
        <v>5.5</v>
      </c>
      <c r="C32">
        <v>12</v>
      </c>
      <c r="D32" t="s">
        <v>31</v>
      </c>
      <c r="E32" t="s">
        <v>32</v>
      </c>
      <c r="I32">
        <v>133</v>
      </c>
      <c r="J32">
        <v>5.5</v>
      </c>
      <c r="K32">
        <v>12</v>
      </c>
      <c r="L32" t="str">
        <v>Billions</v>
      </c>
      <c r="M32" t="str">
        <v>INR</v>
      </c>
    </row>
    <row r="33" spans="1:13" x14ac:dyDescent="0.3">
      <c r="A33">
        <v>134</v>
      </c>
      <c r="B33">
        <v>1.8</v>
      </c>
      <c r="C33">
        <v>6.5</v>
      </c>
      <c r="D33" t="s">
        <v>31</v>
      </c>
      <c r="E33" t="s">
        <v>32</v>
      </c>
      <c r="I33">
        <v>134</v>
      </c>
      <c r="J33">
        <v>1.8</v>
      </c>
      <c r="K33">
        <v>6.5</v>
      </c>
      <c r="L33" t="str">
        <v>Billions</v>
      </c>
      <c r="M33" t="str">
        <v>INR</v>
      </c>
    </row>
    <row r="34" spans="1:13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  <c r="I34">
        <v>135</v>
      </c>
      <c r="J34">
        <v>250</v>
      </c>
      <c r="K34">
        <v>3409</v>
      </c>
      <c r="L34" t="str">
        <v>Millions</v>
      </c>
      <c r="M34" t="str">
        <v>INR</v>
      </c>
    </row>
    <row r="35" spans="1:13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  <c r="I35">
        <v>136</v>
      </c>
      <c r="J35">
        <v>900</v>
      </c>
      <c r="K35">
        <v>11690</v>
      </c>
      <c r="L35" t="str">
        <v>Millions</v>
      </c>
      <c r="M35" t="str">
        <v>INR</v>
      </c>
    </row>
    <row r="36" spans="1:13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  <c r="I36">
        <v>137</v>
      </c>
      <c r="J36">
        <v>216.7</v>
      </c>
      <c r="K36">
        <v>370.6</v>
      </c>
      <c r="L36" t="str">
        <v>Millions</v>
      </c>
      <c r="M36" t="str">
        <v>USD</v>
      </c>
    </row>
    <row r="37" spans="1:13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  <c r="I37">
        <v>138</v>
      </c>
      <c r="J37">
        <v>177</v>
      </c>
      <c r="K37">
        <v>714.4</v>
      </c>
      <c r="L37" t="str">
        <v>Millions</v>
      </c>
      <c r="M37" t="str">
        <v>USD</v>
      </c>
    </row>
    <row r="38" spans="1:13" x14ac:dyDescent="0.3">
      <c r="A38">
        <v>139</v>
      </c>
      <c r="B38">
        <v>1.8</v>
      </c>
      <c r="C38">
        <v>3.1</v>
      </c>
      <c r="D38" t="s">
        <v>31</v>
      </c>
      <c r="E38" t="s">
        <v>32</v>
      </c>
      <c r="I38">
        <v>139</v>
      </c>
      <c r="J38">
        <v>1.8</v>
      </c>
      <c r="K38">
        <v>3.1</v>
      </c>
      <c r="L38" t="str">
        <v>Billions</v>
      </c>
      <c r="M38" t="str">
        <v>INR</v>
      </c>
    </row>
    <row r="39" spans="1:13" x14ac:dyDescent="0.3">
      <c r="A39">
        <v>140</v>
      </c>
      <c r="B39">
        <v>500</v>
      </c>
      <c r="C39">
        <v>950</v>
      </c>
      <c r="D39" t="s">
        <v>33</v>
      </c>
      <c r="E39" t="s">
        <v>32</v>
      </c>
      <c r="I39">
        <v>140</v>
      </c>
      <c r="J39">
        <v>500</v>
      </c>
      <c r="K39">
        <v>950</v>
      </c>
      <c r="L39" t="str">
        <v>Millions</v>
      </c>
      <c r="M39" t="str">
        <v>INR</v>
      </c>
    </row>
    <row r="40" spans="1:13" x14ac:dyDescent="0.3">
      <c r="A40">
        <v>406</v>
      </c>
      <c r="B40">
        <v>30</v>
      </c>
      <c r="C40">
        <v>350</v>
      </c>
      <c r="D40" t="s">
        <v>33</v>
      </c>
      <c r="E40" t="s">
        <v>32</v>
      </c>
      <c r="I40">
        <v>406</v>
      </c>
      <c r="J40">
        <v>30</v>
      </c>
      <c r="K40">
        <v>350</v>
      </c>
      <c r="L40" t="str">
        <v>Millions</v>
      </c>
      <c r="M40" t="str">
        <v>INR</v>
      </c>
    </row>
    <row r="41" spans="1:13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  <c r="I41">
        <v>412</v>
      </c>
      <c r="J41">
        <v>160</v>
      </c>
      <c r="K41">
        <v>836.8</v>
      </c>
      <c r="L41" t="str">
        <v>Millions</v>
      </c>
      <c r="M41" t="str">
        <v>USD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Shubham Kumar Gupta</cp:lastModifiedBy>
  <dcterms:created xsi:type="dcterms:W3CDTF">2015-06-05T18:17:20Z</dcterms:created>
  <dcterms:modified xsi:type="dcterms:W3CDTF">2024-05-22T07:28:28Z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