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Statistical Analysis\"/>
    </mc:Choice>
  </mc:AlternateContent>
  <xr:revisionPtr revIDLastSave="0" documentId="13_ncr:1_{2F306E56-0C98-4AFF-96EB-8E7188929C38}" xr6:coauthVersionLast="47" xr6:coauthVersionMax="47" xr10:uidLastSave="{00000000-0000-0000-0000-000000000000}"/>
  <bookViews>
    <workbookView xWindow="28680" yWindow="-120" windowWidth="20730" windowHeight="11040" tabRatio="765" activeTab="2" xr2:uid="{00000000-000D-0000-FFFF-FFFF00000000}"/>
  </bookViews>
  <sheets>
    <sheet name="Main Data" sheetId="1" r:id="rId1"/>
    <sheet name="Basics Charts" sheetId="30" r:id="rId2"/>
    <sheet name="Descriptive Analysis" sheetId="31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'Main Data'!$H$12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31" l="1"/>
  <c r="G19" i="31"/>
  <c r="F4" i="30" l="1"/>
  <c r="F3" i="30"/>
  <c r="C16" i="30"/>
  <c r="C15" i="30"/>
  <c r="C14" i="30"/>
  <c r="C13" i="30"/>
  <c r="C12" i="30"/>
  <c r="C11" i="30"/>
  <c r="C10" i="30"/>
  <c r="C9" i="30"/>
  <c r="C8" i="30"/>
  <c r="C7" i="30"/>
  <c r="C6" i="30"/>
  <c r="C5" i="30"/>
  <c r="C4" i="30"/>
  <c r="C3" i="30"/>
  <c r="C2" i="30"/>
  <c r="E3" i="1" a="1"/>
  <c r="E3" i="1" s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 s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 s="1"/>
  <c r="E16" i="1" a="1"/>
  <c r="E16" i="1"/>
  <c r="E2" i="1" a="1"/>
  <c r="E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F5" i="30" l="1"/>
  <c r="G4" i="30" s="1"/>
  <c r="G3" i="3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<sst xmlns="http://schemas.openxmlformats.org/spreadsheetml/2006/main" count="117" uniqueCount="35">
  <si>
    <t>CGPA</t>
  </si>
  <si>
    <t>ID</t>
  </si>
  <si>
    <t>Gender (0=female; 1=male)</t>
  </si>
  <si>
    <t>Age</t>
  </si>
  <si>
    <t xml:space="preserve">Gender </t>
  </si>
  <si>
    <t>Female</t>
  </si>
  <si>
    <t>Male</t>
  </si>
  <si>
    <t>Frequency</t>
  </si>
  <si>
    <t>Percentage</t>
  </si>
  <si>
    <t>Income (1=low, 2=medium, 3=high)</t>
  </si>
  <si>
    <t>More</t>
  </si>
  <si>
    <t>Study Hours</t>
  </si>
  <si>
    <t>Income</t>
  </si>
  <si>
    <t>High</t>
  </si>
  <si>
    <t>Medium</t>
  </si>
  <si>
    <t>Low</t>
  </si>
  <si>
    <t>Frequency Distribution</t>
  </si>
  <si>
    <t>Total</t>
  </si>
  <si>
    <t>Category</t>
  </si>
  <si>
    <t>Bin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</si>
  <si>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</si>
  <si>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</si>
  <si>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</si>
  <si>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</si>
  <si>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</si>
  <si>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</si>
  <si>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</si>
  <si>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</si>
  <si>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</si>
  <si>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</si>
  <si>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</si>
  <si>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</si>
  <si>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</si>
  <si>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</si>
  <si>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p.Mean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</si>
</sst>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/>
    <xf numFmtId="0" fontId="5" fillId="4" borderId="0" xfId="0" applyFont="1" applyFill="1"/>
    <xf numFmtId="9" fontId="5" fillId="0" borderId="0" xfId="1" applyFont="1"/>
    <xf numFmtId="0" fontId="2" fillId="0" borderId="0" xfId="0" applyFont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2" borderId="0" xfId="0" applyNumberFormat="1" applyFill="1" applyBorder="1" applyAlignment="1"/>
    <xf numFmtId="2" fontId="0" fillId="2" borderId="1" xfId="0" applyNumberFormat="1" applyFill="1" applyBorder="1" applyAlignment="1"/>
    <xf numFmtId="2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'Basics Charts'!$E$3:$E$4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'Basics Charts'!$F$3:$F$4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C-4FD8-A7F5-2B3902712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417615"/>
        <c:axId val="1550420495"/>
      </c:barChart>
      <c:catAx>
        <c:axId val="155041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20495"/>
        <c:crosses val="autoZero"/>
        <c:auto val="1"/>
        <c:lblAlgn val="ctr"/>
        <c:lblOffset val="100"/>
        <c:noMultiLvlLbl val="0"/>
      </c:catAx>
      <c:valAx>
        <c:axId val="155042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1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'Basics Charts'!$E$3:$E$4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'Basics Charts'!$F$3:$F$4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E-4D9B-A1CD-9C496AE5BEB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'Basics Charts'!$M$3:$M$13</c:f>
              <c:strCache>
                <c:ptCount val="1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More</c:v>
                </c:pt>
              </c:strCache>
            </c:strRef>
          </c:cat>
          <c:val>
            <c:numRef>
              <c:f>'Basics Charts'!$N$3:$N$13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1-4F00-BDD3-D62C16A58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0411855"/>
        <c:axId val="1550407055"/>
      </c:barChart>
      <c:catAx>
        <c:axId val="1550411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50407055"/>
        <c:crosses val="autoZero"/>
        <c:auto val="1"/>
        <c:lblAlgn val="ctr"/>
        <c:lblOffset val="100"/>
        <c:noMultiLvlLbl val="0"/>
      </c:catAx>
      <c:valAx>
        <c:axId val="1550407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0411855"/>
        <c:crosses val="autoZero"/>
        <c:crossBetween val="between"/>
      </c:valAx>
      <c:spPr>
        <a:ln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911856</xdr:colOff>
      <xdr:row>17</xdr:row>
      <xdr:rowOff>13246</xdr:rowOff>
    </xdr:from>
    <xdr:to>
      <xdr:col>6</xdr:col>
      <xdr:colOff>692859</xdr:colOff>
      <xdr:row>30</xdr:row>
      <xdr:rowOff>48633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4FD4C3-CDB1-AB05-13F1-71DCA88F4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207980</xdr:colOff>
      <xdr:row>17</xdr:row>
      <xdr:rowOff>52498</xdr:rowOff>
    </xdr:from>
    <xdr:to>
      <xdr:col>13</xdr:col>
      <xdr:colOff>339986</xdr:colOff>
      <xdr:row>31</xdr:row>
      <xdr:rowOff>24317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E7C661-A549-213B-828C-05D21F08D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247651</xdr:colOff>
      <xdr:row>1</xdr:row>
      <xdr:rowOff>169546</xdr:rowOff>
    </xdr:from>
    <xdr:to>
      <xdr:col>20</xdr:col>
      <xdr:colOff>367889</xdr:colOff>
      <xdr:row>11</xdr:row>
      <xdr:rowOff>11205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2AEB96-2F12-2183-AFB1-4F51E9ABD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115" zoomScaleNormal="115" workbookViewId="0">
      <selection activeCell="F1" sqref="F1:H16"/>
    </sheetView>
  </sheetViews>
  <sheetFormatPr defaultColWidth="9.109375" defaultRowHeight="15.6" x14ac:dyDescent="0.3"/>
  <cols>
    <col min="1" max="1" width="13.109375" style="1" customWidth="1"/>
    <col min="2" max="2" width="9.109375" style="1"/>
    <col min="3" max="4" width="26.33203125" style="1" customWidth="1"/>
    <col min="5" max="5" width="37.109375" style="1" customWidth="1"/>
    <col min="6" max="6" width="9.109375" style="1"/>
    <col min="7" max="7" width="14.88671875" style="1" customWidth="1"/>
    <col min="8" max="8" width="23.33203125" style="1" bestFit="1" customWidth="1"/>
    <col min="9" max="9" width="8.88671875"/>
    <col min="10" max="10" width="16.33203125" style="1" customWidth="1"/>
    <col min="11" max="11" width="11.6640625" style="1" customWidth="1"/>
    <col min="12" max="12" width="10.88671875" style="1" customWidth="1"/>
    <col min="13" max="13" width="9.109375" style="1"/>
    <col min="14" max="14" width="9.33203125" style="1" customWidth="1"/>
    <col min="15" max="16384" width="9.109375" style="1"/>
  </cols>
  <sheetData>
    <row r="1" spans="1:15" x14ac:dyDescent="0.3">
      <c r="A1" s="9" t="s">
        <v>1</v>
      </c>
      <c r="B1" s="9" t="s">
        <v>4</v>
      </c>
      <c r="C1" s="9" t="s">
        <v>2</v>
      </c>
      <c r="D1" s="9" t="s">
        <v>12</v>
      </c>
      <c r="E1" s="9" t="s">
        <v>9</v>
      </c>
      <c r="F1" s="9" t="s">
        <v>3</v>
      </c>
      <c r="G1" s="9" t="s">
        <v>11</v>
      </c>
      <c r="H1" s="7" t="s">
        <v>0</v>
      </c>
    </row>
    <row r="2" spans="1:15" x14ac:dyDescent="0.3">
      <c r="A2" s="3">
        <v>1</v>
      </c>
      <c r="B2" s="3" t="s">
        <v>5</v>
      </c>
      <c r="C2" s="3">
        <f>IF(B2="Female",0,1)</f>
        <v>0</v>
      </c>
      <c r="D2" s="3" t="s">
        <v>13</v>
      </c>
      <c r="E2" s="3" cm="1">
        <f t="array" ref="E2">_xlfn.IFS(D2="High",3,D2="Medium",2,D2="Low",1)</f>
        <v>3</v>
      </c>
      <c r="F2" s="3">
        <v>21</v>
      </c>
      <c r="G2" s="3">
        <v>4</v>
      </c>
      <c r="H2" s="4">
        <v>3.5</v>
      </c>
      <c r="L2" s="5"/>
      <c r="N2" s="4"/>
      <c r="O2" s="4"/>
    </row>
    <row r="3" spans="1:15" x14ac:dyDescent="0.3">
      <c r="A3" s="3">
        <v>2</v>
      </c>
      <c r="B3" s="3" t="s">
        <v>6</v>
      </c>
      <c r="C3" s="3">
        <f t="shared" ref="C3:C16" si="0">IF(B3="Female",0,1)</f>
        <v>1</v>
      </c>
      <c r="D3" s="3" t="s">
        <v>14</v>
      </c>
      <c r="E3" s="3" cm="1">
        <f t="array" ref="E3">_xlfn.IFS(D3="High",3,D3="Medium",2,D3="Low",1)</f>
        <v>2</v>
      </c>
      <c r="F3" s="3">
        <v>22</v>
      </c>
      <c r="G3" s="3">
        <v>5</v>
      </c>
      <c r="H3" s="4">
        <v>3.55</v>
      </c>
      <c r="L3" s="5"/>
      <c r="N3" s="4"/>
      <c r="O3" s="4"/>
    </row>
    <row r="4" spans="1:15" x14ac:dyDescent="0.3">
      <c r="A4" s="3">
        <v>3</v>
      </c>
      <c r="B4" s="3" t="s">
        <v>6</v>
      </c>
      <c r="C4" s="3">
        <f t="shared" si="0"/>
        <v>1</v>
      </c>
      <c r="D4" s="3" t="s">
        <v>15</v>
      </c>
      <c r="E4" s="3" cm="1">
        <f t="array" ref="E4">_xlfn.IFS(D4="High",3,D4="Medium",2,D4="Low",1)</f>
        <v>1</v>
      </c>
      <c r="F4" s="3">
        <v>22</v>
      </c>
      <c r="G4" s="3">
        <v>3</v>
      </c>
      <c r="H4" s="4">
        <v>3.35</v>
      </c>
      <c r="L4" s="5"/>
      <c r="N4" s="4"/>
      <c r="O4" s="4"/>
    </row>
    <row r="5" spans="1:15" x14ac:dyDescent="0.3">
      <c r="A5" s="3">
        <v>4</v>
      </c>
      <c r="B5" s="3" t="s">
        <v>5</v>
      </c>
      <c r="C5" s="3">
        <f t="shared" si="0"/>
        <v>0</v>
      </c>
      <c r="D5" s="3" t="s">
        <v>13</v>
      </c>
      <c r="E5" s="3" cm="1">
        <f t="array" ref="E5">_xlfn.IFS(D5="High",3,D5="Medium",2,D5="Low",1)</f>
        <v>3</v>
      </c>
      <c r="F5" s="3">
        <v>20</v>
      </c>
      <c r="G5" s="3">
        <v>7</v>
      </c>
      <c r="H5" s="4">
        <v>3.65</v>
      </c>
      <c r="N5" s="4"/>
      <c r="O5" s="4"/>
    </row>
    <row r="6" spans="1:15" x14ac:dyDescent="0.3">
      <c r="A6" s="3">
        <v>5</v>
      </c>
      <c r="B6" s="3" t="s">
        <v>6</v>
      </c>
      <c r="C6" s="3">
        <f t="shared" si="0"/>
        <v>1</v>
      </c>
      <c r="D6" s="3" t="s">
        <v>14</v>
      </c>
      <c r="E6" s="3" cm="1">
        <f t="array" ref="E6">_xlfn.IFS(D6="High",3,D6="Medium",2,D6="Low",1)</f>
        <v>2</v>
      </c>
      <c r="F6" s="3">
        <v>24</v>
      </c>
      <c r="G6" s="3">
        <v>2</v>
      </c>
      <c r="H6" s="4">
        <v>3.25</v>
      </c>
      <c r="N6" s="4"/>
      <c r="O6" s="4"/>
    </row>
    <row r="7" spans="1:15" x14ac:dyDescent="0.3">
      <c r="A7" s="3">
        <v>6</v>
      </c>
      <c r="B7" s="3" t="s">
        <v>6</v>
      </c>
      <c r="C7" s="3">
        <f t="shared" si="0"/>
        <v>1</v>
      </c>
      <c r="D7" s="3" t="s">
        <v>13</v>
      </c>
      <c r="E7" s="3" cm="1">
        <f t="array" ref="E7">_xlfn.IFS(D7="High",3,D7="Medium",2,D7="Low",1)</f>
        <v>3</v>
      </c>
      <c r="F7" s="3">
        <v>23</v>
      </c>
      <c r="G7" s="3">
        <v>1</v>
      </c>
      <c r="H7" s="4">
        <v>3</v>
      </c>
      <c r="L7" s="5"/>
      <c r="N7" s="4"/>
      <c r="O7" s="4"/>
    </row>
    <row r="8" spans="1:15" x14ac:dyDescent="0.3">
      <c r="A8" s="3">
        <v>7</v>
      </c>
      <c r="B8" s="3" t="s">
        <v>5</v>
      </c>
      <c r="C8" s="3">
        <f t="shared" si="0"/>
        <v>0</v>
      </c>
      <c r="D8" s="3" t="s">
        <v>15</v>
      </c>
      <c r="E8" s="3" cm="1">
        <f t="array" ref="E8">_xlfn.IFS(D8="High",3,D8="Medium",2,D8="Low",1)</f>
        <v>1</v>
      </c>
      <c r="F8" s="3">
        <v>22</v>
      </c>
      <c r="G8" s="3">
        <v>4</v>
      </c>
      <c r="H8" s="4">
        <v>3.45</v>
      </c>
      <c r="L8" s="5"/>
      <c r="N8" s="4"/>
      <c r="O8" s="4"/>
    </row>
    <row r="9" spans="1:15" x14ac:dyDescent="0.3">
      <c r="A9" s="3">
        <v>8</v>
      </c>
      <c r="B9" s="3" t="s">
        <v>6</v>
      </c>
      <c r="C9" s="3">
        <f t="shared" si="0"/>
        <v>1</v>
      </c>
      <c r="D9" s="3" t="s">
        <v>15</v>
      </c>
      <c r="E9" s="3" cm="1">
        <f t="array" ref="E9">_xlfn.IFS(D9="High",3,D9="Medium",2,D9="Low",1)</f>
        <v>1</v>
      </c>
      <c r="F9" s="3">
        <v>25</v>
      </c>
      <c r="G9" s="3">
        <v>5</v>
      </c>
      <c r="H9" s="4">
        <v>3.55</v>
      </c>
      <c r="N9" s="4"/>
      <c r="O9"/>
    </row>
    <row r="10" spans="1:15" x14ac:dyDescent="0.3">
      <c r="A10" s="3">
        <v>9</v>
      </c>
      <c r="B10" s="3" t="s">
        <v>5</v>
      </c>
      <c r="C10" s="3">
        <f t="shared" si="0"/>
        <v>0</v>
      </c>
      <c r="D10" s="3" t="s">
        <v>14</v>
      </c>
      <c r="E10" s="3" cm="1">
        <f t="array" ref="E10">_xlfn.IFS(D10="High",3,D10="Medium",2,D10="Low",1)</f>
        <v>2</v>
      </c>
      <c r="F10" s="3">
        <v>21</v>
      </c>
      <c r="G10" s="3">
        <v>6</v>
      </c>
      <c r="H10" s="4">
        <v>3.65</v>
      </c>
      <c r="N10"/>
      <c r="O10"/>
    </row>
    <row r="11" spans="1:15" x14ac:dyDescent="0.3">
      <c r="A11" s="3">
        <v>10</v>
      </c>
      <c r="B11" s="3" t="s">
        <v>5</v>
      </c>
      <c r="C11" s="3">
        <f t="shared" si="0"/>
        <v>0</v>
      </c>
      <c r="D11" s="3" t="s">
        <v>15</v>
      </c>
      <c r="E11" s="3" cm="1">
        <f t="array" ref="E11">_xlfn.IFS(D11="High",3,D11="Medium",2,D11="Low",1)</f>
        <v>1</v>
      </c>
      <c r="F11" s="3">
        <v>22</v>
      </c>
      <c r="G11" s="3">
        <v>9</v>
      </c>
      <c r="H11" s="4">
        <v>3.85</v>
      </c>
      <c r="N11"/>
      <c r="O11"/>
    </row>
    <row r="12" spans="1:15" x14ac:dyDescent="0.3">
      <c r="A12" s="3">
        <v>11</v>
      </c>
      <c r="B12" s="3" t="s">
        <v>6</v>
      </c>
      <c r="C12" s="3">
        <f t="shared" si="0"/>
        <v>1</v>
      </c>
      <c r="D12" s="3" t="s">
        <v>13</v>
      </c>
      <c r="E12" s="3" cm="1">
        <f t="array" ref="E12">_xlfn.IFS(D12="High",3,D12="Medium",2,D12="Low",1)</f>
        <v>3</v>
      </c>
      <c r="F12" s="3">
        <v>22</v>
      </c>
      <c r="G12" s="3">
        <v>3</v>
      </c>
      <c r="H12" s="4">
        <v>3.4</v>
      </c>
      <c r="N12"/>
      <c r="O12"/>
    </row>
    <row r="13" spans="1:15" x14ac:dyDescent="0.3">
      <c r="A13" s="3">
        <v>12</v>
      </c>
      <c r="B13" s="3" t="s">
        <v>5</v>
      </c>
      <c r="C13" s="3">
        <f t="shared" si="0"/>
        <v>0</v>
      </c>
      <c r="D13" s="3" t="s">
        <v>15</v>
      </c>
      <c r="E13" s="3" cm="1">
        <f t="array" ref="E13">_xlfn.IFS(D13="High",3,D13="Medium",2,D13="Low",1)</f>
        <v>1</v>
      </c>
      <c r="F13" s="3">
        <v>21</v>
      </c>
      <c r="G13" s="3">
        <v>5</v>
      </c>
      <c r="H13" s="4">
        <v>3.7</v>
      </c>
      <c r="J13" s="2"/>
      <c r="K13" s="2"/>
      <c r="L13" s="2"/>
      <c r="M13" s="2"/>
      <c r="N13"/>
      <c r="O13"/>
    </row>
    <row r="14" spans="1:15" x14ac:dyDescent="0.3">
      <c r="A14" s="3">
        <v>13</v>
      </c>
      <c r="B14" s="3" t="s">
        <v>5</v>
      </c>
      <c r="C14" s="3">
        <f t="shared" si="0"/>
        <v>0</v>
      </c>
      <c r="D14" s="3" t="s">
        <v>14</v>
      </c>
      <c r="E14" s="3" cm="1">
        <f t="array" ref="E14">_xlfn.IFS(D14="High",3,D14="Medium",2,D14="Low",1)</f>
        <v>2</v>
      </c>
      <c r="F14" s="3">
        <v>20</v>
      </c>
      <c r="G14" s="3">
        <v>6</v>
      </c>
      <c r="H14" s="4">
        <v>3.5</v>
      </c>
      <c r="J14" s="2"/>
      <c r="K14" s="2"/>
      <c r="L14" s="2"/>
      <c r="M14" s="2"/>
      <c r="N14" s="4"/>
      <c r="O14" s="2"/>
    </row>
    <row r="15" spans="1:15" x14ac:dyDescent="0.3">
      <c r="A15" s="3">
        <v>14</v>
      </c>
      <c r="B15" s="3" t="s">
        <v>6</v>
      </c>
      <c r="C15" s="3">
        <f t="shared" si="0"/>
        <v>1</v>
      </c>
      <c r="D15" s="3" t="s">
        <v>13</v>
      </c>
      <c r="E15" s="3" cm="1">
        <f t="array" ref="E15">_xlfn.IFS(D15="High",3,D15="Medium",2,D15="Low",1)</f>
        <v>3</v>
      </c>
      <c r="F15" s="3">
        <v>23</v>
      </c>
      <c r="G15" s="3">
        <v>3</v>
      </c>
      <c r="H15" s="4">
        <v>3.15</v>
      </c>
      <c r="N15" s="3"/>
    </row>
    <row r="16" spans="1:15" x14ac:dyDescent="0.3">
      <c r="A16" s="3">
        <v>15</v>
      </c>
      <c r="B16" s="3" t="s">
        <v>6</v>
      </c>
      <c r="C16" s="3">
        <f t="shared" si="0"/>
        <v>1</v>
      </c>
      <c r="D16" s="3" t="s">
        <v>14</v>
      </c>
      <c r="E16" s="3" cm="1">
        <f t="array" ref="E16">_xlfn.IFS(D16="High",3,D16="Medium",2,D16="Low",1)</f>
        <v>2</v>
      </c>
      <c r="F16" s="3">
        <v>24</v>
      </c>
      <c r="G16" s="3">
        <v>4</v>
      </c>
      <c r="H16" s="4">
        <v>3.05</v>
      </c>
      <c r="N16" s="4"/>
    </row>
    <row r="17" spans="8:10" x14ac:dyDescent="0.3">
      <c r="H17" s="8"/>
    </row>
    <row r="18" spans="8:10" x14ac:dyDescent="0.3">
      <c r="H18"/>
    </row>
    <row r="19" spans="8:10" x14ac:dyDescent="0.3">
      <c r="H19"/>
    </row>
    <row r="20" spans="8:10" x14ac:dyDescent="0.3">
      <c r="H20"/>
    </row>
    <row r="21" spans="8:10" x14ac:dyDescent="0.3">
      <c r="H21"/>
    </row>
    <row r="22" spans="8:10" x14ac:dyDescent="0.3">
      <c r="H22"/>
    </row>
    <row r="23" spans="8:10" x14ac:dyDescent="0.3">
      <c r="H23"/>
    </row>
    <row r="24" spans="8:10" x14ac:dyDescent="0.3">
      <c r="H24"/>
    </row>
    <row r="25" spans="8:10" x14ac:dyDescent="0.3">
      <c r="H25"/>
    </row>
    <row r="26" spans="8:10" x14ac:dyDescent="0.3">
      <c r="H26"/>
    </row>
    <row r="27" spans="8:10" x14ac:dyDescent="0.3">
      <c r="H27"/>
    </row>
    <row r="28" spans="8:10" x14ac:dyDescent="0.3">
      <c r="H28"/>
    </row>
    <row r="29" spans="8:10" x14ac:dyDescent="0.3">
      <c r="H29"/>
    </row>
    <row r="30" spans="8:10" x14ac:dyDescent="0.3">
      <c r="H30"/>
    </row>
    <row r="31" spans="8:10" x14ac:dyDescent="0.3">
      <c r="H31"/>
      <c r="J31" s="6"/>
    </row>
    <row r="32" spans="8:10" x14ac:dyDescent="0.3">
      <c r="H32"/>
      <c r="J32" s="6"/>
    </row>
  </sheetData>
  <sortState xmlns:xlrd2="http://schemas.microsoft.com/office/spreadsheetml/2017/richdata2" ref="A2:H3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C2B-A5DE-4F8B-9342-AC41F926EF5F}">
  <dimension ref="A1:N16"/>
  <sheetViews>
    <sheetView zoomScale="85" zoomScaleNormal="85" workbookViewId="0">
      <selection activeCell="R15" sqref="R15"/>
    </sheetView>
  </sheetViews>
  <sheetFormatPr defaultRowHeight="13.8" x14ac:dyDescent="0.25"/>
  <cols>
    <col min="1" max="2" width="8.88671875" style="11"/>
    <col min="3" max="3" width="27.44140625" style="11" bestFit="1" customWidth="1"/>
    <col min="4" max="4" width="8.88671875" style="11"/>
    <col min="5" max="5" width="8.5546875" style="11" bestFit="1" customWidth="1"/>
    <col min="6" max="6" width="10" style="11" bestFit="1" customWidth="1"/>
    <col min="7" max="7" width="10.6640625" style="11" bestFit="1" customWidth="1"/>
    <col min="8" max="16384" width="8.88671875" style="11"/>
  </cols>
  <sheetData>
    <row r="1" spans="1:14" ht="16.2" thickBot="1" x14ac:dyDescent="0.35">
      <c r="A1" s="9" t="s">
        <v>1</v>
      </c>
      <c r="B1" s="9" t="s">
        <v>4</v>
      </c>
      <c r="C1" s="9" t="s">
        <v>2</v>
      </c>
      <c r="E1" s="10" t="s">
        <v>16</v>
      </c>
      <c r="F1" s="10"/>
      <c r="G1" s="10"/>
      <c r="J1" s="7" t="s">
        <v>0</v>
      </c>
      <c r="K1" s="14" t="s">
        <v>19</v>
      </c>
    </row>
    <row r="2" spans="1:14" ht="15.6" x14ac:dyDescent="0.3">
      <c r="A2" s="3">
        <v>1</v>
      </c>
      <c r="B2" s="3" t="s">
        <v>5</v>
      </c>
      <c r="C2" s="3">
        <f>IF(B2="Female",0,1)</f>
        <v>0</v>
      </c>
      <c r="E2" s="12" t="s">
        <v>18</v>
      </c>
      <c r="F2" s="12" t="s">
        <v>7</v>
      </c>
      <c r="G2" s="12" t="s">
        <v>8</v>
      </c>
      <c r="J2" s="4">
        <v>3.5</v>
      </c>
      <c r="K2" s="4">
        <v>3</v>
      </c>
      <c r="M2" s="18" t="s">
        <v>19</v>
      </c>
      <c r="N2" s="18" t="s">
        <v>7</v>
      </c>
    </row>
    <row r="3" spans="1:14" ht="15.6" x14ac:dyDescent="0.3">
      <c r="A3" s="3">
        <v>2</v>
      </c>
      <c r="B3" s="3" t="s">
        <v>6</v>
      </c>
      <c r="C3" s="3">
        <f t="shared" ref="C3:C16" si="0">IF(B3="Female",0,1)</f>
        <v>1</v>
      </c>
      <c r="E3" s="11" t="s">
        <v>6</v>
      </c>
      <c r="F3" s="11">
        <f>COUNTIF(B2:B16,"Female")</f>
        <v>7</v>
      </c>
      <c r="G3" s="13">
        <f>F3/$F$5</f>
        <v>0.46666666666666667</v>
      </c>
      <c r="J3" s="4">
        <v>3.55</v>
      </c>
      <c r="K3" s="4">
        <v>3.1</v>
      </c>
      <c r="M3" s="15">
        <v>3</v>
      </c>
      <c r="N3" s="16">
        <v>1</v>
      </c>
    </row>
    <row r="4" spans="1:14" ht="15.6" x14ac:dyDescent="0.3">
      <c r="A4" s="3">
        <v>3</v>
      </c>
      <c r="B4" s="3" t="s">
        <v>6</v>
      </c>
      <c r="C4" s="3">
        <f t="shared" si="0"/>
        <v>1</v>
      </c>
      <c r="E4" s="11" t="s">
        <v>5</v>
      </c>
      <c r="F4" s="11">
        <f>COUNTIF(B2:B16,"Male")</f>
        <v>8</v>
      </c>
      <c r="G4" s="13">
        <f>F4/$F$5</f>
        <v>0.53333333333333333</v>
      </c>
      <c r="J4" s="4">
        <v>3.35</v>
      </c>
      <c r="K4" s="4">
        <v>3.2</v>
      </c>
      <c r="M4" s="15">
        <v>3.1</v>
      </c>
      <c r="N4" s="16">
        <v>1</v>
      </c>
    </row>
    <row r="5" spans="1:14" ht="15.6" x14ac:dyDescent="0.3">
      <c r="A5" s="3">
        <v>4</v>
      </c>
      <c r="B5" s="3" t="s">
        <v>5</v>
      </c>
      <c r="C5" s="3">
        <f t="shared" si="0"/>
        <v>0</v>
      </c>
      <c r="E5" s="11" t="s">
        <v>17</v>
      </c>
      <c r="F5" s="11">
        <f>SUM(F3:F4)</f>
        <v>15</v>
      </c>
      <c r="G5" s="13">
        <v>1</v>
      </c>
      <c r="J5" s="4">
        <v>3.65</v>
      </c>
      <c r="K5" s="4">
        <v>3.3</v>
      </c>
      <c r="M5" s="15">
        <v>3.2</v>
      </c>
      <c r="N5" s="16">
        <v>1</v>
      </c>
    </row>
    <row r="6" spans="1:14" ht="15.6" x14ac:dyDescent="0.3">
      <c r="A6" s="3">
        <v>5</v>
      </c>
      <c r="B6" s="3" t="s">
        <v>6</v>
      </c>
      <c r="C6" s="3">
        <f t="shared" si="0"/>
        <v>1</v>
      </c>
      <c r="J6" s="4">
        <v>3.25</v>
      </c>
      <c r="K6" s="4">
        <v>3.4</v>
      </c>
      <c r="M6" s="15">
        <v>3.3</v>
      </c>
      <c r="N6" s="16">
        <v>1</v>
      </c>
    </row>
    <row r="7" spans="1:14" ht="15.6" x14ac:dyDescent="0.3">
      <c r="A7" s="3">
        <v>6</v>
      </c>
      <c r="B7" s="3" t="s">
        <v>6</v>
      </c>
      <c r="C7" s="3">
        <f t="shared" si="0"/>
        <v>1</v>
      </c>
      <c r="J7" s="4">
        <v>3</v>
      </c>
      <c r="K7" s="4">
        <v>3.5</v>
      </c>
      <c r="M7" s="15">
        <v>3.4</v>
      </c>
      <c r="N7" s="16">
        <v>2</v>
      </c>
    </row>
    <row r="8" spans="1:14" ht="15.6" x14ac:dyDescent="0.3">
      <c r="A8" s="3">
        <v>7</v>
      </c>
      <c r="B8" s="3" t="s">
        <v>5</v>
      </c>
      <c r="C8" s="3">
        <f t="shared" si="0"/>
        <v>0</v>
      </c>
      <c r="J8" s="4">
        <v>3.45</v>
      </c>
      <c r="K8" s="4">
        <v>3.6</v>
      </c>
      <c r="M8" s="15">
        <v>3.5</v>
      </c>
      <c r="N8" s="16">
        <v>3</v>
      </c>
    </row>
    <row r="9" spans="1:14" ht="15.6" x14ac:dyDescent="0.3">
      <c r="A9" s="3">
        <v>8</v>
      </c>
      <c r="B9" s="3" t="s">
        <v>6</v>
      </c>
      <c r="C9" s="3">
        <f t="shared" si="0"/>
        <v>1</v>
      </c>
      <c r="J9" s="4">
        <v>3.55</v>
      </c>
      <c r="K9" s="4">
        <v>3.7</v>
      </c>
      <c r="M9" s="15">
        <v>3.6</v>
      </c>
      <c r="N9" s="16">
        <v>2</v>
      </c>
    </row>
    <row r="10" spans="1:14" ht="15.6" x14ac:dyDescent="0.3">
      <c r="A10" s="3">
        <v>9</v>
      </c>
      <c r="B10" s="3" t="s">
        <v>5</v>
      </c>
      <c r="C10" s="3">
        <f t="shared" si="0"/>
        <v>0</v>
      </c>
      <c r="J10" s="4">
        <v>3.65</v>
      </c>
      <c r="K10" s="4">
        <v>3.8</v>
      </c>
      <c r="M10" s="15">
        <v>3.7</v>
      </c>
      <c r="N10" s="16">
        <v>3</v>
      </c>
    </row>
    <row r="11" spans="1:14" ht="15.6" x14ac:dyDescent="0.3">
      <c r="A11" s="3">
        <v>10</v>
      </c>
      <c r="B11" s="3" t="s">
        <v>5</v>
      </c>
      <c r="C11" s="3">
        <f t="shared" si="0"/>
        <v>0</v>
      </c>
      <c r="J11" s="4">
        <v>3.85</v>
      </c>
      <c r="K11" s="4">
        <v>3.9</v>
      </c>
      <c r="M11" s="15">
        <v>3.8</v>
      </c>
      <c r="N11" s="16">
        <v>0</v>
      </c>
    </row>
    <row r="12" spans="1:14" ht="15.6" x14ac:dyDescent="0.3">
      <c r="A12" s="3">
        <v>11</v>
      </c>
      <c r="B12" s="3" t="s">
        <v>6</v>
      </c>
      <c r="C12" s="3">
        <f t="shared" si="0"/>
        <v>1</v>
      </c>
      <c r="J12" s="4">
        <v>3.4</v>
      </c>
      <c r="M12" s="15">
        <v>3.9</v>
      </c>
      <c r="N12" s="16">
        <v>1</v>
      </c>
    </row>
    <row r="13" spans="1:14" ht="16.2" thickBot="1" x14ac:dyDescent="0.35">
      <c r="A13" s="3">
        <v>12</v>
      </c>
      <c r="B13" s="3" t="s">
        <v>5</v>
      </c>
      <c r="C13" s="3">
        <f t="shared" si="0"/>
        <v>0</v>
      </c>
      <c r="J13" s="4">
        <v>3.7</v>
      </c>
      <c r="M13" s="17" t="s">
        <v>10</v>
      </c>
      <c r="N13" s="17">
        <v>0</v>
      </c>
    </row>
    <row r="14" spans="1:14" ht="15.6" x14ac:dyDescent="0.3">
      <c r="A14" s="3">
        <v>13</v>
      </c>
      <c r="B14" s="3" t="s">
        <v>5</v>
      </c>
      <c r="C14" s="3">
        <f t="shared" si="0"/>
        <v>0</v>
      </c>
      <c r="J14" s="4">
        <v>3.5</v>
      </c>
    </row>
    <row r="15" spans="1:14" ht="15.6" x14ac:dyDescent="0.3">
      <c r="A15" s="3">
        <v>14</v>
      </c>
      <c r="B15" s="3" t="s">
        <v>6</v>
      </c>
      <c r="C15" s="3">
        <f t="shared" si="0"/>
        <v>1</v>
      </c>
      <c r="J15" s="4">
        <v>3.15</v>
      </c>
    </row>
    <row r="16" spans="1:14" ht="15.6" x14ac:dyDescent="0.3">
      <c r="A16" s="3">
        <v>15</v>
      </c>
      <c r="B16" s="3" t="s">
        <v>6</v>
      </c>
      <c r="C16" s="3">
        <f t="shared" si="0"/>
        <v>1</v>
      </c>
      <c r="J16" s="4">
        <v>3.05</v>
      </c>
    </row>
  </sheetData>
  <sortState xmlns:xlrd2="http://schemas.microsoft.com/office/spreadsheetml/2017/richdata2" ref="M3:M12">
    <sortCondition ref="M3"/>
  </sortState>
  <mergeCells count="1">
    <mergeCell ref="E1:G1"/>
  </mergeCells>
  <conditionalFormatting sqref="J2:J16">
    <cfRule type="cellIs" dxfId="0" priority="2" operator="equal">
      <formula>3</formula>
    </cfRule>
    <cfRule type="cellIs" dxfId="1" priority="1" operator="equal">
      <formula>3.85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9C60-A919-4D09-87D0-356EEC409E09}">
  <dimension ref="A1:K20"/>
  <sheetViews>
    <sheetView tabSelected="1" topLeftCell="D1" zoomScale="115" zoomScaleNormal="115" workbookViewId="0">
      <selection activeCell="H19" sqref="H19"/>
    </sheetView>
  </sheetViews>
  <sheetFormatPr defaultRowHeight="14.4" x14ac:dyDescent="0.3"/>
  <cols>
    <col min="2" max="2" width="12.5546875" bestFit="1" customWidth="1"/>
    <col min="6" max="6" width="22.6640625" bestFit="1" customWidth="1"/>
    <col min="7" max="7" width="12.6640625" bestFit="1" customWidth="1"/>
    <col min="8" max="8" width="22.6640625" bestFit="1" customWidth="1"/>
    <col min="9" max="9" width="12" bestFit="1" customWidth="1"/>
    <col min="10" max="10" width="22.6640625" bestFit="1" customWidth="1"/>
    <col min="11" max="11" width="12.6640625" bestFit="1" customWidth="1"/>
  </cols>
  <sheetData>
    <row r="1" spans="1:11" ht="15.6" x14ac:dyDescent="0.3">
      <c r="A1" s="9" t="s">
        <v>3</v>
      </c>
      <c r="B1" s="9" t="s">
        <v>11</v>
      </c>
      <c r="C1" s="7" t="s">
        <v>0</v>
      </c>
      <c r="F1" s="19" t="s">
        <v>3</v>
      </c>
      <c r="G1" s="19"/>
      <c r="H1" s="19" t="s">
        <v>11</v>
      </c>
      <c r="I1" s="19"/>
      <c r="J1" s="19" t="s">
        <v>0</v>
      </c>
      <c r="K1" s="19"/>
    </row>
    <row r="2" spans="1:11" ht="15.6" x14ac:dyDescent="0.3">
      <c r="A2" s="3">
        <v>21</v>
      </c>
      <c r="B2" s="3">
        <v>4</v>
      </c>
      <c r="C2" s="4">
        <v>3.5</v>
      </c>
      <c r="F2" s="20"/>
      <c r="G2" s="20"/>
      <c r="H2" s="20"/>
      <c r="I2" s="20"/>
      <c r="J2" s="20"/>
      <c r="K2" s="20"/>
    </row>
    <row r="3" spans="1:11" ht="15.6" x14ac:dyDescent="0.3">
      <c r="A3" s="3">
        <v>22</v>
      </c>
      <c r="B3" s="3">
        <v>5</v>
      </c>
      <c r="C3" s="4">
        <v>3.55</v>
      </c>
      <c r="F3" s="21" t="s">
        <v>20</v>
      </c>
      <c r="G3" s="21">
        <v>22.133333333333333</v>
      </c>
      <c r="H3" s="21" t="s">
        <v>20</v>
      </c>
      <c r="I3" s="21">
        <v>4.4666666666666668</v>
      </c>
      <c r="J3" s="21" t="s">
        <v>20</v>
      </c>
      <c r="K3" s="21">
        <v>3.4399999999999995</v>
      </c>
    </row>
    <row r="4" spans="1:11" ht="15.6" x14ac:dyDescent="0.3">
      <c r="A4" s="3">
        <v>22</v>
      </c>
      <c r="B4" s="3">
        <v>3</v>
      </c>
      <c r="C4" s="4">
        <v>3.35</v>
      </c>
      <c r="F4" s="20" t="s">
        <v>21</v>
      </c>
      <c r="G4" s="20">
        <v>0.37628088124073156</v>
      </c>
      <c r="H4" s="20" t="s">
        <v>21</v>
      </c>
      <c r="I4" s="20">
        <v>0.52432874699050691</v>
      </c>
      <c r="J4" s="20" t="s">
        <v>21</v>
      </c>
      <c r="K4" s="20">
        <v>6.290582530372571E-2</v>
      </c>
    </row>
    <row r="5" spans="1:11" ht="15.6" x14ac:dyDescent="0.3">
      <c r="A5" s="3">
        <v>20</v>
      </c>
      <c r="B5" s="3">
        <v>7</v>
      </c>
      <c r="C5" s="4">
        <v>3.65</v>
      </c>
      <c r="F5" s="20" t="s">
        <v>22</v>
      </c>
      <c r="G5" s="20">
        <v>22</v>
      </c>
      <c r="H5" s="20" t="s">
        <v>22</v>
      </c>
      <c r="I5" s="20">
        <v>4</v>
      </c>
      <c r="J5" s="20" t="s">
        <v>22</v>
      </c>
      <c r="K5" s="20">
        <v>3.5</v>
      </c>
    </row>
    <row r="6" spans="1:11" ht="15.6" x14ac:dyDescent="0.3">
      <c r="A6" s="3">
        <v>24</v>
      </c>
      <c r="B6" s="3">
        <v>2</v>
      </c>
      <c r="C6" s="4">
        <v>3.25</v>
      </c>
      <c r="F6" s="20" t="s">
        <v>23</v>
      </c>
      <c r="G6" s="20">
        <v>22</v>
      </c>
      <c r="H6" s="20" t="s">
        <v>23</v>
      </c>
      <c r="I6" s="20">
        <v>4</v>
      </c>
      <c r="J6" s="20" t="s">
        <v>23</v>
      </c>
      <c r="K6" s="20">
        <v>3.5</v>
      </c>
    </row>
    <row r="7" spans="1:11" ht="15.6" x14ac:dyDescent="0.3">
      <c r="A7" s="3">
        <v>23</v>
      </c>
      <c r="B7" s="3">
        <v>1</v>
      </c>
      <c r="C7" s="4">
        <v>3</v>
      </c>
      <c r="F7" s="21" t="s">
        <v>24</v>
      </c>
      <c r="G7" s="21">
        <v>1.4573295865416043</v>
      </c>
      <c r="H7" s="21" t="s">
        <v>24</v>
      </c>
      <c r="I7" s="21">
        <v>2.0307165050320357</v>
      </c>
      <c r="J7" s="21" t="s">
        <v>24</v>
      </c>
      <c r="K7" s="21">
        <v>0.2436332137807628</v>
      </c>
    </row>
    <row r="8" spans="1:11" ht="15.6" x14ac:dyDescent="0.3">
      <c r="A8" s="3">
        <v>22</v>
      </c>
      <c r="B8" s="3">
        <v>4</v>
      </c>
      <c r="C8" s="4">
        <v>3.45</v>
      </c>
      <c r="F8" s="20" t="s">
        <v>25</v>
      </c>
      <c r="G8" s="20">
        <v>2.1238095238095234</v>
      </c>
      <c r="H8" s="20" t="s">
        <v>25</v>
      </c>
      <c r="I8" s="20">
        <v>4.1238095238095251</v>
      </c>
      <c r="J8" s="20" t="s">
        <v>25</v>
      </c>
      <c r="K8" s="20">
        <v>5.9357142857142865E-2</v>
      </c>
    </row>
    <row r="9" spans="1:11" ht="15.6" x14ac:dyDescent="0.3">
      <c r="A9" s="3">
        <v>25</v>
      </c>
      <c r="B9" s="3">
        <v>5</v>
      </c>
      <c r="C9" s="4">
        <v>3.55</v>
      </c>
      <c r="F9" s="21" t="s">
        <v>26</v>
      </c>
      <c r="G9" s="21">
        <v>-0.37502494288272947</v>
      </c>
      <c r="H9" s="21" t="s">
        <v>26</v>
      </c>
      <c r="I9" s="21">
        <v>0.56222990723147959</v>
      </c>
      <c r="J9" s="21" t="s">
        <v>26</v>
      </c>
      <c r="K9" s="21">
        <v>-0.46013926469817035</v>
      </c>
    </row>
    <row r="10" spans="1:11" ht="15.6" x14ac:dyDescent="0.3">
      <c r="A10" s="3">
        <v>21</v>
      </c>
      <c r="B10" s="3">
        <v>6</v>
      </c>
      <c r="C10" s="4">
        <v>3.65</v>
      </c>
      <c r="F10" s="21" t="s">
        <v>27</v>
      </c>
      <c r="G10" s="21">
        <v>0.37469242869740704</v>
      </c>
      <c r="H10" s="21" t="s">
        <v>27</v>
      </c>
      <c r="I10" s="21">
        <v>0.49847329619568087</v>
      </c>
      <c r="J10" s="21" t="s">
        <v>27</v>
      </c>
      <c r="K10" s="21">
        <v>-0.38999310504777251</v>
      </c>
    </row>
    <row r="11" spans="1:11" ht="15.6" x14ac:dyDescent="0.3">
      <c r="A11" s="3">
        <v>22</v>
      </c>
      <c r="B11" s="3">
        <v>9</v>
      </c>
      <c r="C11" s="4">
        <v>3.85</v>
      </c>
      <c r="F11" s="20" t="s">
        <v>28</v>
      </c>
      <c r="G11" s="20">
        <v>5</v>
      </c>
      <c r="H11" s="20" t="s">
        <v>28</v>
      </c>
      <c r="I11" s="20">
        <v>8</v>
      </c>
      <c r="J11" s="20" t="s">
        <v>28</v>
      </c>
      <c r="K11" s="20">
        <v>0.85000000000000009</v>
      </c>
    </row>
    <row r="12" spans="1:11" ht="15.6" x14ac:dyDescent="0.3">
      <c r="A12" s="3">
        <v>22</v>
      </c>
      <c r="B12" s="3">
        <v>3</v>
      </c>
      <c r="C12" s="4">
        <v>3.4</v>
      </c>
      <c r="F12" s="20" t="s">
        <v>29</v>
      </c>
      <c r="G12" s="20">
        <v>20</v>
      </c>
      <c r="H12" s="20" t="s">
        <v>29</v>
      </c>
      <c r="I12" s="20">
        <v>1</v>
      </c>
      <c r="J12" s="20" t="s">
        <v>29</v>
      </c>
      <c r="K12" s="20">
        <v>3</v>
      </c>
    </row>
    <row r="13" spans="1:11" ht="15.6" x14ac:dyDescent="0.3">
      <c r="A13" s="3">
        <v>21</v>
      </c>
      <c r="B13" s="3">
        <v>5</v>
      </c>
      <c r="C13" s="4">
        <v>3.7</v>
      </c>
      <c r="F13" s="20" t="s">
        <v>30</v>
      </c>
      <c r="G13" s="20">
        <v>25</v>
      </c>
      <c r="H13" s="20" t="s">
        <v>30</v>
      </c>
      <c r="I13" s="20">
        <v>9</v>
      </c>
      <c r="J13" s="20" t="s">
        <v>30</v>
      </c>
      <c r="K13" s="20">
        <v>3.85</v>
      </c>
    </row>
    <row r="14" spans="1:11" ht="15.6" x14ac:dyDescent="0.3">
      <c r="A14" s="3">
        <v>20</v>
      </c>
      <c r="B14" s="3">
        <v>6</v>
      </c>
      <c r="C14" s="4">
        <v>3.5</v>
      </c>
      <c r="F14" s="20" t="s">
        <v>31</v>
      </c>
      <c r="G14" s="20">
        <v>332</v>
      </c>
      <c r="H14" s="20" t="s">
        <v>31</v>
      </c>
      <c r="I14" s="20">
        <v>67</v>
      </c>
      <c r="J14" s="20" t="s">
        <v>31</v>
      </c>
      <c r="K14" s="20">
        <v>51.599999999999994</v>
      </c>
    </row>
    <row r="15" spans="1:11" ht="15.6" x14ac:dyDescent="0.3">
      <c r="A15" s="3">
        <v>23</v>
      </c>
      <c r="B15" s="3">
        <v>3</v>
      </c>
      <c r="C15" s="4">
        <v>3.15</v>
      </c>
      <c r="F15" s="20" t="s">
        <v>32</v>
      </c>
      <c r="G15" s="20">
        <v>15</v>
      </c>
      <c r="H15" s="20" t="s">
        <v>32</v>
      </c>
      <c r="I15" s="20">
        <v>15</v>
      </c>
      <c r="J15" s="20" t="s">
        <v>32</v>
      </c>
      <c r="K15" s="20">
        <v>15</v>
      </c>
    </row>
    <row r="16" spans="1:11" ht="16.2" thickBot="1" x14ac:dyDescent="0.35">
      <c r="A16" s="3">
        <v>24</v>
      </c>
      <c r="B16" s="3">
        <v>4</v>
      </c>
      <c r="C16" s="4">
        <v>3.05</v>
      </c>
      <c r="F16" s="22" t="s">
        <v>33</v>
      </c>
      <c r="G16" s="22">
        <v>0.80704222500310097</v>
      </c>
      <c r="H16" s="22" t="s">
        <v>33</v>
      </c>
      <c r="I16" s="22">
        <v>1.1245733166378613</v>
      </c>
      <c r="J16" s="22" t="s">
        <v>33</v>
      </c>
      <c r="K16" s="22">
        <v>0.13491957670391383</v>
      </c>
    </row>
    <row r="19" spans="6:7" x14ac:dyDescent="0.3">
      <c r="F19" t="s">
        <v>34</v>
      </c>
      <c r="G19" s="23">
        <f>G3-G16</f>
        <v>21.326291108330231</v>
      </c>
    </row>
    <row r="20" spans="6:7" x14ac:dyDescent="0.3">
      <c r="G20" s="23">
        <f>G3+G16</f>
        <v>22.940375558336434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Basics Charts</vt:lpstr>
      <vt:lpstr>Descriptive Analysis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 Kumar Gupta</cp:lastModifiedBy>
  <dcterms:created xsi:type="dcterms:W3CDTF">2020-05-14T10:10:21Z</dcterms:created>
  <dcterms:modified xsi:type="dcterms:W3CDTF">2024-05-28T16:41:23Z</dcterms:modified>
</cp:coreProperties>
</file>