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72" windowHeight="10443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<sst xmlns="http://schemas.openxmlformats.org/spreadsheetml/2006/main" count="24" uniqueCount="22">
  <si>
    <r>
      <t>涡轮流量计（</t>
    </r>
    <r>
      <rPr>
        <sz val="9"/>
        <color theme="1"/>
        <rFont val="Times New Roman"/>
        <charset val="134"/>
      </rPr>
      <t>Hz</t>
    </r>
    <r>
      <rPr>
        <sz val="9"/>
        <color theme="1"/>
        <rFont val="宋体"/>
        <charset val="134"/>
      </rPr>
      <t>）</t>
    </r>
  </si>
  <si>
    <r>
      <t>孔板流量计输出（</t>
    </r>
    <r>
      <rPr>
        <sz val="9"/>
        <color theme="1"/>
        <rFont val="Times New Roman"/>
        <charset val="134"/>
      </rPr>
      <t>mA</t>
    </r>
    <r>
      <rPr>
        <sz val="9"/>
        <color theme="1"/>
        <rFont val="宋体"/>
        <charset val="134"/>
      </rPr>
      <t>）</t>
    </r>
  </si>
  <si>
    <t>电磁流量计值（读数）</t>
  </si>
  <si>
    <r>
      <t>转子流量计示数（</t>
    </r>
    <r>
      <rPr>
        <sz val="9"/>
        <color theme="1"/>
        <rFont val="Times New Roman"/>
        <charset val="134"/>
      </rPr>
      <t>LPM</t>
    </r>
    <r>
      <rPr>
        <sz val="9"/>
        <color theme="1"/>
        <rFont val="宋体"/>
        <charset val="134"/>
      </rPr>
      <t>）</t>
    </r>
  </si>
  <si>
    <t>y = 64.542x - 329.4</t>
  </si>
  <si>
    <t>y = 1.397x + 25.726</t>
  </si>
  <si>
    <t>y = 0.1067x - 0.5079</t>
  </si>
  <si>
    <t>y = 1.7071x - 9.6929</t>
  </si>
  <si>
    <t>信号发生器输出电流（mA）</t>
  </si>
  <si>
    <t>电动执行器开度（显示值%）</t>
  </si>
  <si>
    <t>电动阀位置（mm读数）</t>
  </si>
  <si>
    <t>涡轮流量计（Hz）</t>
  </si>
  <si>
    <t>差压变送器输出（mA）</t>
  </si>
  <si>
    <t>气动执行器开度（mm读数）</t>
  </si>
  <si>
    <t>转子流量计示数（LPM）</t>
  </si>
  <si>
    <r>
      <rPr>
        <sz val="9"/>
        <color theme="1"/>
        <rFont val="宋体"/>
        <charset val="134"/>
      </rPr>
      <t>水箱读数（</t>
    </r>
    <r>
      <rPr>
        <sz val="9"/>
        <color theme="1"/>
        <rFont val="Times New Roman"/>
        <charset val="134"/>
      </rPr>
      <t>mm</t>
    </r>
    <r>
      <rPr>
        <sz val="9"/>
        <color theme="1"/>
        <rFont val="宋体"/>
        <charset val="134"/>
      </rPr>
      <t>）</t>
    </r>
  </si>
  <si>
    <r>
      <rPr>
        <sz val="9"/>
        <color theme="1"/>
        <rFont val="宋体"/>
        <charset val="134"/>
      </rPr>
      <t>磁翻板读数（</t>
    </r>
    <r>
      <rPr>
        <sz val="9"/>
        <color theme="1"/>
        <rFont val="Times New Roman"/>
        <charset val="134"/>
      </rPr>
      <t>mm</t>
    </r>
    <r>
      <rPr>
        <sz val="9"/>
        <color theme="1"/>
        <rFont val="宋体"/>
        <charset val="134"/>
      </rPr>
      <t>）</t>
    </r>
  </si>
  <si>
    <r>
      <t>磁性浮子液位计（</t>
    </r>
    <r>
      <rPr>
        <sz val="9"/>
        <color theme="1"/>
        <rFont val="Times New Roman"/>
        <charset val="134"/>
      </rPr>
      <t>mA</t>
    </r>
    <r>
      <rPr>
        <sz val="9"/>
        <color theme="1"/>
        <rFont val="宋体"/>
        <charset val="134"/>
      </rPr>
      <t>）</t>
    </r>
  </si>
  <si>
    <r>
      <t>超声波传感器（</t>
    </r>
    <r>
      <rPr>
        <sz val="9"/>
        <color theme="1"/>
        <rFont val="Times New Roman"/>
        <charset val="134"/>
      </rPr>
      <t>mA</t>
    </r>
    <r>
      <rPr>
        <sz val="9"/>
        <color theme="1"/>
        <rFont val="宋体"/>
        <charset val="134"/>
      </rPr>
      <t>）</t>
    </r>
  </si>
  <si>
    <r>
      <t>差压变送器电流（</t>
    </r>
    <r>
      <rPr>
        <sz val="9"/>
        <color theme="1"/>
        <rFont val="Times New Roman"/>
        <charset val="134"/>
      </rPr>
      <t>mA</t>
    </r>
    <r>
      <rPr>
        <sz val="9"/>
        <color theme="1"/>
        <rFont val="宋体"/>
        <charset val="134"/>
      </rPr>
      <t>）</t>
    </r>
  </si>
  <si>
    <t>差压变送器</t>
  </si>
  <si>
    <t>压力值（计算值）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</si>
</sst>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9"/>
      <color theme="1"/>
      <name val="宋体"/>
      <charset val="134"/>
    </font>
    <font>
      <sz val="9"/>
      <color theme="1"/>
      <name val="Times New Roman"/>
      <charset val="134"/>
    </font>
    <font>
      <sz val="9"/>
      <color rgb="FF000000"/>
      <name val="Times New Rom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涡轮流量计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57359699206239"/>
                  <c:y val="-0.06087962962962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107</c:v>
                </c:pt>
                <c:pt idx="1">
                  <c:v>165</c:v>
                </c:pt>
                <c:pt idx="2">
                  <c:v>258</c:v>
                </c:pt>
                <c:pt idx="3">
                  <c:v>396</c:v>
                </c:pt>
                <c:pt idx="4">
                  <c:v>611</c:v>
                </c:pt>
                <c:pt idx="5">
                  <c:v>768</c:v>
                </c:pt>
                <c:pt idx="6">
                  <c:v>866</c:v>
                </c:pt>
                <c:pt idx="7">
                  <c:v>906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1248397"/>
        <c:axId val="583951157"/>
      </c:scatterChart>
      <c:valAx>
        <c:axId val="9212483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控制电流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51157"/>
        <c:crosses val="autoZero"/>
        <c:crossBetween val="midCat"/>
      </c:valAx>
      <c:valAx>
        <c:axId val="583951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涡轮流量计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2483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差压变送器与电动执行器开度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19.9</c:v>
                </c:pt>
                <c:pt idx="1">
                  <c:v>31.2</c:v>
                </c:pt>
                <c:pt idx="2">
                  <c:v>38.5</c:v>
                </c:pt>
                <c:pt idx="3">
                  <c:v>40.6</c:v>
                </c:pt>
                <c:pt idx="4">
                  <c:v>43.5</c:v>
                </c:pt>
                <c:pt idx="5">
                  <c:v>45.9</c:v>
                </c:pt>
                <c:pt idx="6">
                  <c:v>48.2</c:v>
                </c:pt>
                <c:pt idx="7">
                  <c:v>51</c:v>
                </c:pt>
                <c:pt idx="8">
                  <c:v>52.2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09177584"/>
        <c:axId val="792291264"/>
      </c:lineChart>
      <c:catAx>
        <c:axId val="9091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电动执行器开度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291264"/>
        <c:crosses val="autoZero"/>
        <c:auto val="1"/>
        <c:lblAlgn val="ctr"/>
        <c:lblOffset val="100"/>
        <c:noMultiLvlLbl val="0"/>
      </c:catAx>
      <c:valAx>
        <c:axId val="7922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差压变送器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1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电动执行开度与控制电流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6379"/>
        <c:axId val="932343939"/>
      </c:scatterChart>
      <c:valAx>
        <c:axId val="4227263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信号发生器输出电流（mA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343939"/>
        <c:crosses val="autoZero"/>
        <c:crossBetween val="midCat"/>
      </c:valAx>
      <c:valAx>
        <c:axId val="932343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电动执行器开度（显示值%）</a:t>
                </a:r>
              </a:p>
            </c:rich>
          </c:tx>
          <c:layout>
            <c:manualLayout>
              <c:xMode val="edge"/>
              <c:yMode val="edge"/>
              <c:x val="0.0271436525612472"/>
              <c:y val="0.265300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7263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涡轮流量计与电动执行器开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xVal>
          <c:yVal>
            <c:numRef>
              <c:f>Sheet2!$B$4:$J$4</c:f>
              <c:numCache>
                <c:formatCode>General</c:formatCode>
                <c:ptCount val="9"/>
                <c:pt idx="0">
                  <c:v>0</c:v>
                </c:pt>
                <c:pt idx="1">
                  <c:v>107</c:v>
                </c:pt>
                <c:pt idx="2">
                  <c:v>165</c:v>
                </c:pt>
                <c:pt idx="3">
                  <c:v>258</c:v>
                </c:pt>
                <c:pt idx="4">
                  <c:v>396</c:v>
                </c:pt>
                <c:pt idx="5">
                  <c:v>611</c:v>
                </c:pt>
                <c:pt idx="6">
                  <c:v>768</c:v>
                </c:pt>
                <c:pt idx="7">
                  <c:v>866</c:v>
                </c:pt>
                <c:pt idx="8">
                  <c:v>906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6106911"/>
        <c:axId val="552227350"/>
      </c:scatterChart>
      <c:valAx>
        <c:axId val="24610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电动执行器开度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227350"/>
        <c:crosses val="autoZero"/>
        <c:crossBetween val="midCat"/>
      </c:valAx>
      <c:valAx>
        <c:axId val="552227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涡轮流量计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10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差压变送器与电动执行器开度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xVal>
          <c:yVal>
            <c:numRef>
              <c:f>Sheet2!$B$5:$J$5</c:f>
              <c:numCache>
                <c:formatCode>General</c:formatCode>
                <c:ptCount val="9"/>
                <c:pt idx="0">
                  <c:v>19.9</c:v>
                </c:pt>
                <c:pt idx="1">
                  <c:v>31.2</c:v>
                </c:pt>
                <c:pt idx="2">
                  <c:v>38.5</c:v>
                </c:pt>
                <c:pt idx="3">
                  <c:v>40.6</c:v>
                </c:pt>
                <c:pt idx="4">
                  <c:v>43.5</c:v>
                </c:pt>
                <c:pt idx="5">
                  <c:v>45.9</c:v>
                </c:pt>
                <c:pt idx="6">
                  <c:v>48.2</c:v>
                </c:pt>
                <c:pt idx="7">
                  <c:v>51</c:v>
                </c:pt>
                <c:pt idx="8">
                  <c:v>52.2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0534982"/>
        <c:axId val="298431610"/>
      </c:scatterChart>
      <c:valAx>
        <c:axId val="8205349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电动执行器开度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431610"/>
        <c:crosses val="autoZero"/>
        <c:crossBetween val="midCat"/>
      </c:valAx>
      <c:valAx>
        <c:axId val="298431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差压变送器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534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气动执行器开度与控制电流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412832"/>
        <c:axId val="365589200"/>
      </c:lineChart>
      <c:catAx>
        <c:axId val="175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信号发生器输出电流（</a:t>
                </a:r>
                <a:r>
                  <a:rPr lang="en-US" altLang="zh-CN" sz="1000" b="0" i="0" u="none" strike="noStrike" baseline="0">
                    <a:effectLst/>
                  </a:rPr>
                  <a:t>mA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589200"/>
        <c:crosses val="autoZero"/>
        <c:auto val="1"/>
        <c:lblAlgn val="ctr"/>
        <c:lblOffset val="100"/>
        <c:noMultiLvlLbl val="0"/>
      </c:catAx>
      <c:valAx>
        <c:axId val="365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气动执行器开度（</a:t>
                </a:r>
                <a:r>
                  <a:rPr lang="en-US" altLang="zh-CN" sz="1000" b="0" i="0" u="none" strike="noStrike" baseline="0">
                    <a:effectLst/>
                  </a:rPr>
                  <a:t>mm</a:t>
                </a:r>
                <a:r>
                  <a:rPr lang="zh-CN" altLang="en-US" sz="1000" b="0" i="0" u="none" strike="noStrike" baseline="0">
                    <a:effectLst/>
                  </a:rPr>
                  <a:t>读数）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4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电磁流量计与控制电流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0.09</c:v>
                </c:pt>
                <c:pt idx="1">
                  <c:v>0.171</c:v>
                </c:pt>
                <c:pt idx="2">
                  <c:v>0.286</c:v>
                </c:pt>
                <c:pt idx="3">
                  <c:v>0.482</c:v>
                </c:pt>
                <c:pt idx="4">
                  <c:v>0.77</c:v>
                </c:pt>
                <c:pt idx="5">
                  <c:v>1.07</c:v>
                </c:pt>
                <c:pt idx="6">
                  <c:v>1.3</c:v>
                </c:pt>
                <c:pt idx="7">
                  <c:v>1.451</c:v>
                </c:pt>
                <c:pt idx="8">
                  <c:v>1.507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293664"/>
        <c:axId val="2027105872"/>
      </c:lineChart>
      <c:catAx>
        <c:axId val="1782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105872"/>
        <c:crosses val="autoZero"/>
        <c:auto val="1"/>
        <c:lblAlgn val="ctr"/>
        <c:lblOffset val="100"/>
        <c:noMultiLvlLbl val="0"/>
      </c:catAx>
      <c:valAx>
        <c:axId val="2027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2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转子流量计与控制电流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Sheet3!$B$4:$J$4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6.5</c:v>
                </c:pt>
                <c:pt idx="4">
                  <c:v>11</c:v>
                </c:pt>
                <c:pt idx="5">
                  <c:v>15.7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3975680"/>
        <c:axId val="2027106288"/>
      </c:lineChart>
      <c:catAx>
        <c:axId val="3439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106288"/>
        <c:crosses val="autoZero"/>
        <c:auto val="1"/>
        <c:lblAlgn val="ctr"/>
        <c:lblOffset val="100"/>
        <c:noMultiLvlLbl val="0"/>
      </c:catAx>
      <c:valAx>
        <c:axId val="20271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9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电磁流量计值与气动执行器开度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0.09</c:v>
                </c:pt>
                <c:pt idx="1">
                  <c:v>0.171</c:v>
                </c:pt>
                <c:pt idx="2">
                  <c:v>0.286</c:v>
                </c:pt>
                <c:pt idx="3">
                  <c:v>0.482</c:v>
                </c:pt>
                <c:pt idx="4">
                  <c:v>0.77</c:v>
                </c:pt>
                <c:pt idx="5">
                  <c:v>1.07</c:v>
                </c:pt>
                <c:pt idx="6">
                  <c:v>1.3</c:v>
                </c:pt>
                <c:pt idx="7">
                  <c:v>1.451</c:v>
                </c:pt>
                <c:pt idx="8">
                  <c:v>1.507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15849087"/>
        <c:axId val="1935188367"/>
      </c:lineChart>
      <c:catAx>
        <c:axId val="20158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气动执行器开度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188367"/>
        <c:crosses val="autoZero"/>
        <c:auto val="1"/>
        <c:lblAlgn val="ctr"/>
        <c:lblOffset val="100"/>
        <c:noMultiLvlLbl val="0"/>
      </c:catAx>
      <c:valAx>
        <c:axId val="19351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电磁流量计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584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转子流量计与气动执行器开度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cat>
          <c:val>
            <c:numRef>
              <c:f>Sheet3!$B$4:$J$4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6.5</c:v>
                </c:pt>
                <c:pt idx="4">
                  <c:v>11</c:v>
                </c:pt>
                <c:pt idx="5">
                  <c:v>15.7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48186735"/>
        <c:axId val="1935195855"/>
      </c:lineChart>
      <c:catAx>
        <c:axId val="194818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气动执行器开度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195855"/>
        <c:crosses val="autoZero"/>
        <c:auto val="1"/>
        <c:lblAlgn val="ctr"/>
        <c:lblOffset val="100"/>
        <c:noMultiLvlLbl val="0"/>
      </c:catAx>
      <c:valAx>
        <c:axId val="19351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转子流量计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1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气动执行器开度与控制电流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xVal>
          <c:yVal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01790"/>
        <c:axId val="516323377"/>
      </c:scatterChart>
      <c:valAx>
        <c:axId val="7733017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信号发生器输出电流（mA） 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382022002506615"/>
              <c:y val="0.8981481481481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323377"/>
        <c:crosses val="autoZero"/>
        <c:crossBetween val="midCat"/>
      </c:valAx>
      <c:valAx>
        <c:axId val="516323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气动执行器开度（mm读数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017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孔板流量计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863807269183"/>
                  <c:y val="-0.0347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31.2</c:v>
                </c:pt>
                <c:pt idx="1">
                  <c:v>38.5</c:v>
                </c:pt>
                <c:pt idx="2">
                  <c:v>40.6</c:v>
                </c:pt>
                <c:pt idx="3">
                  <c:v>43.5</c:v>
                </c:pt>
                <c:pt idx="4">
                  <c:v>45.9</c:v>
                </c:pt>
                <c:pt idx="5">
                  <c:v>48.2</c:v>
                </c:pt>
                <c:pt idx="6">
                  <c:v>51</c:v>
                </c:pt>
                <c:pt idx="7">
                  <c:v>52.2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3814012"/>
        <c:axId val="730828612"/>
      </c:scatterChart>
      <c:valAx>
        <c:axId val="2638140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控制电流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828612"/>
        <c:crosses val="autoZero"/>
        <c:crossBetween val="midCat"/>
      </c:valAx>
      <c:valAx>
        <c:axId val="730828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孔板流量计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8140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转子流量计与气动执行器开度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xVal>
          <c:yVal>
            <c:numRef>
              <c:f>Sheet3!$B$4:$J$4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6.5</c:v>
                </c:pt>
                <c:pt idx="4">
                  <c:v>11</c:v>
                </c:pt>
                <c:pt idx="5">
                  <c:v>15.7</c:v>
                </c:pt>
                <c:pt idx="6">
                  <c:v>19</c:v>
                </c:pt>
                <c:pt idx="7">
                  <c:v>21</c:v>
                </c:pt>
                <c:pt idx="8">
                  <c:v>22.8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7312318"/>
        <c:axId val="888025096"/>
      </c:scatterChart>
      <c:valAx>
        <c:axId val="673123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气动执行器开度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025096"/>
        <c:crosses val="autoZero"/>
        <c:crossBetween val="midCat"/>
      </c:valAx>
      <c:valAx>
        <c:axId val="8880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转子流量计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123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电磁流量计值与气动执行器开度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Sheet3!$B$2:$J$2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6.5</c:v>
                </c:pt>
                <c:pt idx="7">
                  <c:v>7.5</c:v>
                </c:pt>
                <c:pt idx="8">
                  <c:v>9</c:v>
                </c:pt>
              </c:numCache>
            </c:numRef>
          </c:xVal>
          <c:yVal>
            <c:numRef>
              <c:f>Sheet3!$B$3:$J$3</c:f>
              <c:numCache>
                <c:formatCode>General</c:formatCode>
                <c:ptCount val="9"/>
                <c:pt idx="0">
                  <c:v>0.09</c:v>
                </c:pt>
                <c:pt idx="1">
                  <c:v>0.171</c:v>
                </c:pt>
                <c:pt idx="2">
                  <c:v>0.286</c:v>
                </c:pt>
                <c:pt idx="3">
                  <c:v>0.482</c:v>
                </c:pt>
                <c:pt idx="4">
                  <c:v>0.77</c:v>
                </c:pt>
                <c:pt idx="5">
                  <c:v>1.07</c:v>
                </c:pt>
                <c:pt idx="6">
                  <c:v>1.3</c:v>
                </c:pt>
                <c:pt idx="7">
                  <c:v>1.451</c:v>
                </c:pt>
                <c:pt idx="8">
                  <c:v>1.507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68495224"/>
        <c:axId val="410500079"/>
      </c:scatterChart>
      <c:valAx>
        <c:axId val="66849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气动执行器开度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00079"/>
        <c:crosses val="autoZero"/>
        <c:crossBetween val="midCat"/>
      </c:valAx>
      <c:valAx>
        <c:axId val="410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电磁流量计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9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磁翻板与液位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09688195991091"/>
                  <c:y val="-0.06685236768802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Sheet4!$B$2:$L$2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4.5</c:v>
                </c:pt>
                <c:pt idx="3">
                  <c:v>9.5</c:v>
                </c:pt>
                <c:pt idx="4">
                  <c:v>14.5</c:v>
                </c:pt>
                <c:pt idx="5">
                  <c:v>18.5</c:v>
                </c:pt>
                <c:pt idx="6">
                  <c:v>23.5</c:v>
                </c:pt>
                <c:pt idx="7">
                  <c:v>28.75</c:v>
                </c:pt>
                <c:pt idx="8">
                  <c:v>32.5</c:v>
                </c:pt>
                <c:pt idx="9">
                  <c:v>44.5</c:v>
                </c:pt>
                <c:pt idx="10">
                  <c:v>52.5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9031811"/>
        <c:axId val="823169926"/>
      </c:scatterChart>
      <c:valAx>
        <c:axId val="4890318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液位高度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69926"/>
        <c:crosses val="autoZero"/>
        <c:crossBetween val="midCat"/>
      </c:valAx>
      <c:valAx>
        <c:axId val="823169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磁翻板读数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0318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磁性浮子液位计与液位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44667223614592"/>
                  <c:y val="-0.081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Sheet4!$B$3:$L$3</c:f>
              <c:numCache>
                <c:formatCode>General</c:formatCode>
                <c:ptCount val="11"/>
                <c:pt idx="0">
                  <c:v>23.8</c:v>
                </c:pt>
                <c:pt idx="1">
                  <c:v>23.8</c:v>
                </c:pt>
                <c:pt idx="2">
                  <c:v>27.5</c:v>
                </c:pt>
                <c:pt idx="3">
                  <c:v>33.7</c:v>
                </c:pt>
                <c:pt idx="4">
                  <c:v>39.1</c:v>
                </c:pt>
                <c:pt idx="5">
                  <c:v>44.6</c:v>
                </c:pt>
                <c:pt idx="6">
                  <c:v>50.5</c:v>
                </c:pt>
                <c:pt idx="7">
                  <c:v>56.6</c:v>
                </c:pt>
                <c:pt idx="8">
                  <c:v>61.4</c:v>
                </c:pt>
                <c:pt idx="9">
                  <c:v>75.9</c:v>
                </c:pt>
                <c:pt idx="10">
                  <c:v>87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7102367"/>
        <c:axId val="566794043"/>
      </c:scatterChart>
      <c:valAx>
        <c:axId val="357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液位高度</a:t>
                </a:r>
              </a:p>
            </c:rich>
          </c:tx>
          <c:layout>
            <c:manualLayout>
              <c:xMode val="edge"/>
              <c:yMode val="edge"/>
              <c:x val="0.474255289532294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794043"/>
        <c:crosses val="autoZero"/>
        <c:crossBetween val="midCat"/>
      </c:valAx>
      <c:valAx>
        <c:axId val="566794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磁性浮子液位计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差压变送器(显示值)与液位</a:t>
            </a:r>
          </a:p>
        </c:rich>
      </c:tx>
      <c:layout>
        <c:manualLayout>
          <c:xMode val="edge"/>
          <c:yMode val="edge"/>
          <c:x val="0.316675946547884"/>
          <c:y val="0.03667595171773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71380846325167"/>
                  <c:y val="-0.08426183844011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Sheet4!$B$6:$L$6</c:f>
              <c:numCache>
                <c:formatCode>General</c:formatCode>
                <c:ptCount val="11"/>
                <c:pt idx="0">
                  <c:v>-0.76</c:v>
                </c:pt>
                <c:pt idx="1">
                  <c:v>-0.45</c:v>
                </c:pt>
                <c:pt idx="2">
                  <c:v>-0.05</c:v>
                </c:pt>
                <c:pt idx="3">
                  <c:v>0.65</c:v>
                </c:pt>
                <c:pt idx="4">
                  <c:v>1.31</c:v>
                </c:pt>
                <c:pt idx="5">
                  <c:v>1.3</c:v>
                </c:pt>
                <c:pt idx="6">
                  <c:v>1.83</c:v>
                </c:pt>
                <c:pt idx="7">
                  <c:v>2.26</c:v>
                </c:pt>
                <c:pt idx="8">
                  <c:v>2.8</c:v>
                </c:pt>
                <c:pt idx="9">
                  <c:v>4.25</c:v>
                </c:pt>
                <c:pt idx="10">
                  <c:v>4.86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2912574"/>
        <c:axId val="31119761"/>
      </c:scatterChart>
      <c:valAx>
        <c:axId val="3929125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19761"/>
        <c:crosses val="autoZero"/>
        <c:crossBetween val="midCat"/>
      </c:valAx>
      <c:valAx>
        <c:axId val="3111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差压变送器(显示值）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125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差压变送器(计算值)与液位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92984409799555"/>
                  <c:y val="-0.0782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Sheet4!$B$7:$L$7</c:f>
              <c:numCache>
                <c:formatCode>General</c:formatCode>
                <c:ptCount val="11"/>
                <c:pt idx="0">
                  <c:v>0.25</c:v>
                </c:pt>
                <c:pt idx="1">
                  <c:v>0.56</c:v>
                </c:pt>
                <c:pt idx="2">
                  <c:v>0.96</c:v>
                </c:pt>
                <c:pt idx="3">
                  <c:v>1.66</c:v>
                </c:pt>
                <c:pt idx="4">
                  <c:v>2.32</c:v>
                </c:pt>
                <c:pt idx="5">
                  <c:v>2.31</c:v>
                </c:pt>
                <c:pt idx="6">
                  <c:v>2.84</c:v>
                </c:pt>
                <c:pt idx="7">
                  <c:v>3.27</c:v>
                </c:pt>
                <c:pt idx="8">
                  <c:v>3.81</c:v>
                </c:pt>
                <c:pt idx="9">
                  <c:v>5.26</c:v>
                </c:pt>
                <c:pt idx="10">
                  <c:v>5.87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7791256"/>
        <c:axId val="917309955"/>
      </c:scatterChart>
      <c:valAx>
        <c:axId val="42779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309955"/>
        <c:crosses val="autoZero"/>
        <c:crossBetween val="midCat"/>
      </c:valAx>
      <c:valAx>
        <c:axId val="917309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压力值（计算值）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7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差压变送器电流与液位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26391982182628"/>
                  <c:y val="-0.07845868152274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Sheet4!$B$5:$L$5</c:f>
              <c:numCache>
                <c:formatCode>General</c:formatCode>
                <c:ptCount val="11"/>
                <c:pt idx="0">
                  <c:v>19.5</c:v>
                </c:pt>
                <c:pt idx="1">
                  <c:v>19.6</c:v>
                </c:pt>
                <c:pt idx="2">
                  <c:v>20.6</c:v>
                </c:pt>
                <c:pt idx="3">
                  <c:v>25.2</c:v>
                </c:pt>
                <c:pt idx="4">
                  <c:v>30.4</c:v>
                </c:pt>
                <c:pt idx="5">
                  <c:v>30.3</c:v>
                </c:pt>
                <c:pt idx="6">
                  <c:v>34.6</c:v>
                </c:pt>
                <c:pt idx="7">
                  <c:v>38</c:v>
                </c:pt>
                <c:pt idx="8">
                  <c:v>42.3</c:v>
                </c:pt>
                <c:pt idx="9">
                  <c:v>54</c:v>
                </c:pt>
                <c:pt idx="10">
                  <c:v>59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3832707"/>
        <c:axId val="100352803"/>
      </c:scatterChart>
      <c:valAx>
        <c:axId val="1038327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352803"/>
        <c:crosses val="autoZero"/>
        <c:crossBetween val="midCat"/>
      </c:valAx>
      <c:valAx>
        <c:axId val="100352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差压变送器电流（mA）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8327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超声波传感器与液位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77728285078"/>
                  <c:y val="-0.21440496064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90</c:v>
                </c:pt>
                <c:pt idx="3">
                  <c:v>140</c:v>
                </c:pt>
                <c:pt idx="4">
                  <c:v>190</c:v>
                </c:pt>
                <c:pt idx="5">
                  <c:v>240</c:v>
                </c:pt>
                <c:pt idx="6">
                  <c:v>290</c:v>
                </c:pt>
                <c:pt idx="7">
                  <c:v>340</c:v>
                </c:pt>
                <c:pt idx="8">
                  <c:v>390</c:v>
                </c:pt>
                <c:pt idx="9">
                  <c:v>440</c:v>
                </c:pt>
                <c:pt idx="10">
                  <c:v>490</c:v>
                </c:pt>
              </c:numCache>
            </c:numRef>
          </c:xVal>
          <c:yVal>
            <c:numRef>
              <c:f>Sheet4!$B$4:$L$4</c:f>
              <c:numCache>
                <c:formatCode>General</c:formatCode>
                <c:ptCount val="11"/>
                <c:pt idx="0">
                  <c:v>82.6</c:v>
                </c:pt>
                <c:pt idx="1">
                  <c:v>79.6</c:v>
                </c:pt>
                <c:pt idx="2">
                  <c:v>75.6</c:v>
                </c:pt>
                <c:pt idx="3">
                  <c:v>71.3</c:v>
                </c:pt>
                <c:pt idx="4">
                  <c:v>67.7</c:v>
                </c:pt>
                <c:pt idx="5">
                  <c:v>63.8</c:v>
                </c:pt>
                <c:pt idx="6">
                  <c:v>59.7</c:v>
                </c:pt>
                <c:pt idx="7">
                  <c:v>70.5</c:v>
                </c:pt>
                <c:pt idx="8">
                  <c:v>51.8</c:v>
                </c:pt>
                <c:pt idx="9">
                  <c:v>43.4</c:v>
                </c:pt>
                <c:pt idx="10">
                  <c:v>40.7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50907283"/>
        <c:axId val="45964191"/>
      </c:scatterChart>
      <c:valAx>
        <c:axId val="8509072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液位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64191"/>
        <c:crosses val="autoZero"/>
        <c:crossBetween val="midCat"/>
      </c:valAx>
      <c:valAx>
        <c:axId val="459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超声波传感器（mA）</a:t>
                </a:r>
              </a:p>
            </c:rich>
          </c:tx>
          <c:layout>
            <c:manualLayout>
              <c:xMode val="edge"/>
              <c:yMode val="edge"/>
              <c:x val="0.0286748329621381"/>
              <c:y val="0.3424040066777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907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电磁流量计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61401557285873"/>
                  <c:y val="-0.05509259259259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0.171</c:v>
                </c:pt>
                <c:pt idx="1">
                  <c:v>0.286</c:v>
                </c:pt>
                <c:pt idx="2">
                  <c:v>0.482</c:v>
                </c:pt>
                <c:pt idx="3">
                  <c:v>0.77</c:v>
                </c:pt>
                <c:pt idx="4">
                  <c:v>1.07</c:v>
                </c:pt>
                <c:pt idx="5">
                  <c:v>1.3</c:v>
                </c:pt>
                <c:pt idx="6">
                  <c:v>1.451</c:v>
                </c:pt>
                <c:pt idx="7">
                  <c:v>1.507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82616839"/>
        <c:axId val="24825356"/>
      </c:scatterChart>
      <c:valAx>
        <c:axId val="28261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控制电流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25356"/>
        <c:crosses val="autoZero"/>
        <c:crossBetween val="midCat"/>
      </c:valAx>
      <c:valAx>
        <c:axId val="24825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电磁流量计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616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转子流量计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66244255674697"/>
                  <c:y val="-0.06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6.5</c:v>
                </c:pt>
                <c:pt idx="3">
                  <c:v>11</c:v>
                </c:pt>
                <c:pt idx="4">
                  <c:v>15.7</c:v>
                </c:pt>
                <c:pt idx="5">
                  <c:v>19</c:v>
                </c:pt>
                <c:pt idx="6">
                  <c:v>21</c:v>
                </c:pt>
                <c:pt idx="7">
                  <c:v>22.8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9559998"/>
        <c:axId val="295378043"/>
      </c:scatterChart>
      <c:valAx>
        <c:axId val="1895599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控制电流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378043"/>
        <c:crosses val="autoZero"/>
        <c:crossBetween val="midCat"/>
      </c:valAx>
      <c:valAx>
        <c:axId val="295378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转子流量计</a:t>
                </a:r>
              </a:p>
            </c:rich>
          </c:tx>
          <c:layout>
            <c:manualLayout>
              <c:xMode val="edge"/>
              <c:yMode val="edge"/>
              <c:x val="0.0323074780671216"/>
              <c:y val="0.35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599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电动执行开度与控制电流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6556256"/>
        <c:axId val="2027103376"/>
      </c:lineChart>
      <c:catAx>
        <c:axId val="33655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信号发生器输出电流（</a:t>
                </a:r>
                <a:r>
                  <a:rPr lang="en-US" altLang="zh-CN" sz="1000" b="0" i="0" u="none" strike="noStrike" baseline="0">
                    <a:effectLst/>
                  </a:rPr>
                  <a:t>mA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103376"/>
        <c:crosses val="autoZero"/>
        <c:auto val="1"/>
        <c:lblAlgn val="ctr"/>
        <c:lblOffset val="100"/>
        <c:noMultiLvlLbl val="0"/>
      </c:catAx>
      <c:valAx>
        <c:axId val="20271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电动执行器开度（显示值</a:t>
                </a:r>
                <a:r>
                  <a:rPr lang="en-US" altLang="zh-CN" sz="1000" b="0" i="0" u="none" strike="noStrike" baseline="0">
                    <a:effectLst/>
                  </a:rPr>
                  <a:t>%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55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电动阀位置与控制电流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Sheet2!$B$3:$J$3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0944080"/>
        <c:axId val="342349248"/>
      </c:lineChart>
      <c:catAx>
        <c:axId val="34094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信号发生器输出电流（</a:t>
                </a:r>
                <a:r>
                  <a:rPr lang="en-US" altLang="zh-CN" sz="1000" b="0" i="0" baseline="0">
                    <a:effectLst/>
                  </a:rPr>
                  <a:t>mA</a:t>
                </a:r>
                <a:r>
                  <a:rPr lang="zh-CN" altLang="zh-CN" sz="1000" b="0" i="0" baseline="0">
                    <a:effectLst/>
                  </a:rPr>
                  <a:t>）</a:t>
                </a:r>
                <a:r>
                  <a:rPr lang="en-US" altLang="zh-CN" sz="1000" b="0" i="0" baseline="0">
                    <a:effectLst/>
                  </a:rPr>
                  <a:t> </a:t>
                </a:r>
                <a:endParaRPr lang="zh-CN" altLang="zh-CN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349248"/>
        <c:crosses val="autoZero"/>
        <c:auto val="1"/>
        <c:lblAlgn val="ctr"/>
        <c:lblOffset val="100"/>
        <c:noMultiLvlLbl val="0"/>
      </c:catAx>
      <c:valAx>
        <c:axId val="342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电动阀位置（</a:t>
                </a:r>
                <a:r>
                  <a:rPr lang="en-US" altLang="zh-CN" sz="1000" b="0" i="0" u="none" strike="noStrike" baseline="0">
                    <a:effectLst/>
                  </a:rPr>
                  <a:t>mm</a:t>
                </a:r>
                <a:r>
                  <a:rPr lang="zh-CN" altLang="en-US" sz="1000" b="0" i="0" u="none" strike="noStrike" baseline="0">
                    <a:effectLst/>
                  </a:rPr>
                  <a:t>读数）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9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涡轮流量计与控制电流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Sheet2!$B$4:$J$4</c:f>
              <c:numCache>
                <c:formatCode>General</c:formatCode>
                <c:ptCount val="9"/>
                <c:pt idx="0">
                  <c:v>0</c:v>
                </c:pt>
                <c:pt idx="1">
                  <c:v>107</c:v>
                </c:pt>
                <c:pt idx="2">
                  <c:v>165</c:v>
                </c:pt>
                <c:pt idx="3">
                  <c:v>258</c:v>
                </c:pt>
                <c:pt idx="4">
                  <c:v>396</c:v>
                </c:pt>
                <c:pt idx="5">
                  <c:v>611</c:v>
                </c:pt>
                <c:pt idx="6">
                  <c:v>768</c:v>
                </c:pt>
                <c:pt idx="7">
                  <c:v>866</c:v>
                </c:pt>
                <c:pt idx="8">
                  <c:v>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5040832"/>
        <c:axId val="341914416"/>
      </c:lineChart>
      <c:catAx>
        <c:axId val="365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涡轮流量计（</a:t>
                </a:r>
                <a:r>
                  <a:rPr lang="en-US" altLang="zh-CN" sz="1000" b="0" i="0" u="none" strike="noStrike" baseline="0">
                    <a:effectLst/>
                  </a:rPr>
                  <a:t>Hz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r>
                  <a:rPr lang="zh-CN" altLang="zh-CN" sz="1000" b="0" i="0" baseline="0">
                    <a:effectLst/>
                  </a:rPr>
                  <a:t>）</a:t>
                </a:r>
                <a:r>
                  <a:rPr lang="en-US" altLang="zh-CN" sz="1000" b="0" i="0" baseline="0">
                    <a:effectLst/>
                  </a:rPr>
                  <a:t> </a:t>
                </a:r>
                <a:endParaRPr lang="zh-CN" altLang="zh-CN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14416"/>
        <c:crosses val="autoZero"/>
        <c:auto val="1"/>
        <c:lblAlgn val="ctr"/>
        <c:lblOffset val="100"/>
        <c:noMultiLvlLbl val="0"/>
      </c:catAx>
      <c:valAx>
        <c:axId val="3419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涡轮流量计（</a:t>
                </a:r>
                <a:r>
                  <a:rPr lang="en-US" altLang="zh-CN" sz="1000" b="0" i="0" u="none" strike="noStrike" baseline="0">
                    <a:effectLst/>
                  </a:rPr>
                  <a:t>Hz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0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差压变送器与控制电流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Sheet2!$B$1:$J$1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19.9</c:v>
                </c:pt>
                <c:pt idx="1">
                  <c:v>31.2</c:v>
                </c:pt>
                <c:pt idx="2">
                  <c:v>38.5</c:v>
                </c:pt>
                <c:pt idx="3">
                  <c:v>40.6</c:v>
                </c:pt>
                <c:pt idx="4">
                  <c:v>43.5</c:v>
                </c:pt>
                <c:pt idx="5">
                  <c:v>45.9</c:v>
                </c:pt>
                <c:pt idx="6">
                  <c:v>48.2</c:v>
                </c:pt>
                <c:pt idx="7">
                  <c:v>51</c:v>
                </c:pt>
                <c:pt idx="8">
                  <c:v>52.2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440832"/>
        <c:axId val="342193456"/>
      </c:lineChart>
      <c:catAx>
        <c:axId val="3344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信号发生器输出电流（</a:t>
                </a:r>
                <a:r>
                  <a:rPr lang="en-US" altLang="zh-CN" sz="1000" b="0" i="0" u="none" strike="noStrike" baseline="0">
                    <a:effectLst/>
                  </a:rPr>
                  <a:t>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193456"/>
        <c:crosses val="autoZero"/>
        <c:auto val="1"/>
        <c:lblAlgn val="ctr"/>
        <c:lblOffset val="100"/>
        <c:noMultiLvlLbl val="0"/>
      </c:catAx>
      <c:valAx>
        <c:axId val="3421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差压变送器输出（</a:t>
                </a:r>
                <a:r>
                  <a:rPr lang="en-US" altLang="zh-CN" sz="1000" b="0" i="0" u="none" strike="noStrike" baseline="0">
                    <a:effectLst/>
                  </a:rPr>
                  <a:t>mA</a:t>
                </a:r>
                <a:r>
                  <a:rPr lang="zh-CN" altLang="en-US" sz="1000" b="0" i="0" u="none" strike="noStrike" baseline="0">
                    <a:effectLst/>
                  </a:rPr>
                  <a:t>）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4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涡轮流量计与电动执行器开度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Sheet2!$B$2:$J$2</c:f>
              <c:numCache>
                <c:formatCode>General</c:formatCode>
                <c:ptCount val="9"/>
                <c:pt idx="0">
                  <c:v>1.1</c:v>
                </c:pt>
                <c:pt idx="1">
                  <c:v>12.6</c:v>
                </c:pt>
                <c:pt idx="2">
                  <c:v>25</c:v>
                </c:pt>
                <c:pt idx="3">
                  <c:v>37.5</c:v>
                </c:pt>
                <c:pt idx="4">
                  <c:v>49.8</c:v>
                </c:pt>
                <c:pt idx="5">
                  <c:v>62.6</c:v>
                </c:pt>
                <c:pt idx="6">
                  <c:v>75.3</c:v>
                </c:pt>
                <c:pt idx="7">
                  <c:v>87.5</c:v>
                </c:pt>
                <c:pt idx="8">
                  <c:v>99.8</c:v>
                </c:pt>
              </c:numCache>
            </c:numRef>
          </c:xVal>
          <c:yVal>
            <c:numRef>
              <c:f>Sheet2!$B$4:$J$4</c:f>
              <c:numCache>
                <c:formatCode>General</c:formatCode>
                <c:ptCount val="9"/>
                <c:pt idx="0">
                  <c:v>0</c:v>
                </c:pt>
                <c:pt idx="1">
                  <c:v>107</c:v>
                </c:pt>
                <c:pt idx="2">
                  <c:v>165</c:v>
                </c:pt>
                <c:pt idx="3">
                  <c:v>258</c:v>
                </c:pt>
                <c:pt idx="4">
                  <c:v>396</c:v>
                </c:pt>
                <c:pt idx="5">
                  <c:v>611</c:v>
                </c:pt>
                <c:pt idx="6">
                  <c:v>768</c:v>
                </c:pt>
                <c:pt idx="7">
                  <c:v>866</c:v>
                </c:pt>
                <c:pt idx="8">
                  <c:v>906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7074976"/>
        <c:axId val="905705776"/>
      </c:scatterChart>
      <c:valAx>
        <c:axId val="8770749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电动执行器开度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705776"/>
        <c:crosses val="autoZero"/>
        <c:crossBetween val="midCat"/>
      </c:valAx>
      <c:valAx>
        <c:axId val="9057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涡轮流量计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0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768985</xdr:colOff>
      <xdr:row>8</xdr:row>
      <xdr:rowOff>109220</xdr:rowOff>
    </xdr:from>
    <xdr:to>
      <xdr:col>6</xdr:col>
      <xdr:colOff>429895</xdr:colOff>
      <xdr:row>23</xdr:row>
      <xdr:rowOff>109220</xdr:rowOff>
    </xdr:to>
    <xdr:graphicFrame>
      <xdr:nvGraphicFramePr>
        <xdr:cNvPr id="2" name="图表 1"/>
        <xdr:cNvGraphicFramePr/>
      </xdr:nvGraphicFramePr>
      <xdr:xfrm>
        <a:off x="768985" y="1572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434975</xdr:colOff>
      <xdr:row>8</xdr:row>
      <xdr:rowOff>110490</xdr:rowOff>
    </xdr:from>
    <xdr:to>
      <xdr:col>13</xdr:col>
      <xdr:colOff>486410</xdr:colOff>
      <xdr:row>23</xdr:row>
      <xdr:rowOff>110490</xdr:rowOff>
    </xdr:to>
    <xdr:graphicFrame>
      <xdr:nvGraphicFramePr>
        <xdr:cNvPr id="8" name="图表 7"/>
        <xdr:cNvGraphicFramePr/>
      </xdr:nvGraphicFramePr>
      <xdr:xfrm>
        <a:off x="5346065" y="1573530"/>
        <a:ext cx="48348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768985</xdr:colOff>
      <xdr:row>23</xdr:row>
      <xdr:rowOff>109220</xdr:rowOff>
    </xdr:from>
    <xdr:to>
      <xdr:col>6</xdr:col>
      <xdr:colOff>429895</xdr:colOff>
      <xdr:row>38</xdr:row>
      <xdr:rowOff>109220</xdr:rowOff>
    </xdr:to>
    <xdr:graphicFrame>
      <xdr:nvGraphicFramePr>
        <xdr:cNvPr id="9" name="图表 8"/>
        <xdr:cNvGraphicFramePr/>
      </xdr:nvGraphicFramePr>
      <xdr:xfrm>
        <a:off x="768985" y="4315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434340</xdr:colOff>
      <xdr:row>23</xdr:row>
      <xdr:rowOff>109855</xdr:rowOff>
    </xdr:from>
    <xdr:to>
      <xdr:col>13</xdr:col>
      <xdr:colOff>485775</xdr:colOff>
      <xdr:row>38</xdr:row>
      <xdr:rowOff>109855</xdr:rowOff>
    </xdr:to>
    <xdr:graphicFrame>
      <xdr:nvGraphicFramePr>
        <xdr:cNvPr id="10" name="图表 9"/>
        <xdr:cNvGraphicFramePr/>
      </xdr:nvGraphicFramePr>
      <xdr:xfrm>
        <a:off x="5345430" y="4316095"/>
        <a:ext cx="48348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882594</xdr:colOff>
      <xdr:row>6</xdr:row>
      <xdr:rowOff>174928</xdr:rowOff>
    </xdr:from>
    <xdr:to>
      <xdr:col>6</xdr:col>
      <xdr:colOff>254441</xdr:colOff>
      <xdr:row>21</xdr:row>
      <xdr:rowOff>174928</xdr:rowOff>
    </xdr:to>
    <xdr:graphicFrame>
      <xdr:nvGraphicFramePr>
        <xdr:cNvPr id="3" name="图表 2"/>
        <xdr:cNvGraphicFramePr/>
      </xdr:nvGraphicFramePr>
      <xdr:xfrm>
        <a:off x="882015" y="1271905"/>
        <a:ext cx="4584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286247</xdr:colOff>
      <xdr:row>6</xdr:row>
      <xdr:rowOff>174928</xdr:rowOff>
    </xdr:from>
    <xdr:to>
      <xdr:col>13</xdr:col>
      <xdr:colOff>405517</xdr:colOff>
      <xdr:row>21</xdr:row>
      <xdr:rowOff>174928</xdr:rowOff>
    </xdr:to>
    <xdr:graphicFrame>
      <xdr:nvGraphicFramePr>
        <xdr:cNvPr id="4" name="图表 3"/>
        <xdr:cNvGraphicFramePr/>
      </xdr:nvGraphicFramePr>
      <xdr:xfrm>
        <a:off x="5498465" y="1271905"/>
        <a:ext cx="458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906448</xdr:colOff>
      <xdr:row>22</xdr:row>
      <xdr:rowOff>7951</xdr:rowOff>
    </xdr:from>
    <xdr:to>
      <xdr:col>6</xdr:col>
      <xdr:colOff>278295</xdr:colOff>
      <xdr:row>37</xdr:row>
      <xdr:rowOff>7951</xdr:rowOff>
    </xdr:to>
    <xdr:graphicFrame>
      <xdr:nvGraphicFramePr>
        <xdr:cNvPr id="5" name="图表 4"/>
        <xdr:cNvGraphicFramePr/>
      </xdr:nvGraphicFramePr>
      <xdr:xfrm>
        <a:off x="906145" y="4030980"/>
        <a:ext cx="4584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262393</xdr:colOff>
      <xdr:row>22</xdr:row>
      <xdr:rowOff>7951</xdr:rowOff>
    </xdr:from>
    <xdr:to>
      <xdr:col>13</xdr:col>
      <xdr:colOff>381663</xdr:colOff>
      <xdr:row>37</xdr:row>
      <xdr:rowOff>7951</xdr:rowOff>
    </xdr:to>
    <xdr:graphicFrame>
      <xdr:nvGraphicFramePr>
        <xdr:cNvPr id="6" name="图表 5"/>
        <xdr:cNvGraphicFramePr/>
      </xdr:nvGraphicFramePr>
      <xdr:xfrm>
        <a:off x="5474970" y="4030980"/>
        <a:ext cx="458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902335</xdr:colOff>
      <xdr:row>39</xdr:row>
      <xdr:rowOff>118745</xdr:rowOff>
    </xdr:from>
    <xdr:to>
      <xdr:col>6</xdr:col>
      <xdr:colOff>274182</xdr:colOff>
      <xdr:row>54</xdr:row>
      <xdr:rowOff>118745</xdr:rowOff>
    </xdr:to>
    <xdr:graphicFrame>
      <xdr:nvGraphicFramePr>
        <xdr:cNvPr id="8" name="图表 7"/>
        <xdr:cNvGraphicFramePr/>
      </xdr:nvGraphicFramePr>
      <xdr:xfrm>
        <a:off x="902335" y="7251065"/>
        <a:ext cx="45840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448945</xdr:colOff>
      <xdr:row>39</xdr:row>
      <xdr:rowOff>23495</xdr:rowOff>
    </xdr:from>
    <xdr:to>
      <xdr:col>13</xdr:col>
      <xdr:colOff>568215</xdr:colOff>
      <xdr:row>54</xdr:row>
      <xdr:rowOff>23495</xdr:rowOff>
    </xdr:to>
    <xdr:graphicFrame>
      <xdr:nvGraphicFramePr>
        <xdr:cNvPr id="9" name="图表 8"/>
        <xdr:cNvGraphicFramePr/>
      </xdr:nvGraphicFramePr>
      <xdr:xfrm>
        <a:off x="5661660" y="7155815"/>
        <a:ext cx="4581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245110</xdr:colOff>
      <xdr:row>7</xdr:row>
      <xdr:rowOff>125730</xdr:rowOff>
    </xdr:from>
    <xdr:to>
      <xdr:col>16</xdr:col>
      <xdr:colOff>354330</xdr:colOff>
      <xdr:row>22</xdr:row>
      <xdr:rowOff>125730</xdr:rowOff>
    </xdr:to>
    <xdr:graphicFrame>
      <xdr:nvGraphicFramePr>
        <xdr:cNvPr id="7" name="图表 6"/>
        <xdr:cNvGraphicFramePr/>
      </xdr:nvGraphicFramePr>
      <xdr:xfrm>
        <a:off x="7370445" y="1405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826770</xdr:colOff>
      <xdr:row>55</xdr:row>
      <xdr:rowOff>93345</xdr:rowOff>
    </xdr:from>
    <xdr:to>
      <xdr:col>6</xdr:col>
      <xdr:colOff>186055</xdr:colOff>
      <xdr:row>70</xdr:row>
      <xdr:rowOff>93345</xdr:rowOff>
    </xdr:to>
    <xdr:graphicFrame>
      <xdr:nvGraphicFramePr>
        <xdr:cNvPr id="10" name="图表 9"/>
        <xdr:cNvGraphicFramePr/>
      </xdr:nvGraphicFramePr>
      <xdr:xfrm>
        <a:off x="826770" y="101517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180975</xdr:colOff>
      <xdr:row>55</xdr:row>
      <xdr:rowOff>85725</xdr:rowOff>
    </xdr:from>
    <xdr:to>
      <xdr:col>13</xdr:col>
      <xdr:colOff>290195</xdr:colOff>
      <xdr:row>70</xdr:row>
      <xdr:rowOff>85725</xdr:rowOff>
    </xdr:to>
    <xdr:graphicFrame>
      <xdr:nvGraphicFramePr>
        <xdr:cNvPr id="11" name="图表 10"/>
        <xdr:cNvGraphicFramePr/>
      </xdr:nvGraphicFramePr>
      <xdr:xfrm>
        <a:off x="5393690" y="1014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421418</xdr:colOff>
      <xdr:row>5</xdr:row>
      <xdr:rowOff>159025</xdr:rowOff>
    </xdr:from>
    <xdr:to>
      <xdr:col>5</xdr:col>
      <xdr:colOff>405515</xdr:colOff>
      <xdr:row>20</xdr:row>
      <xdr:rowOff>159025</xdr:rowOff>
    </xdr:to>
    <xdr:graphicFrame>
      <xdr:nvGraphicFramePr>
        <xdr:cNvPr id="3" name="图表 2"/>
        <xdr:cNvGraphicFramePr/>
      </xdr:nvGraphicFramePr>
      <xdr:xfrm>
        <a:off x="421005" y="1073150"/>
        <a:ext cx="4616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469126</xdr:colOff>
      <xdr:row>6</xdr:row>
      <xdr:rowOff>0</xdr:rowOff>
    </xdr:from>
    <xdr:to>
      <xdr:col>12</xdr:col>
      <xdr:colOff>588396</xdr:colOff>
      <xdr:row>21</xdr:row>
      <xdr:rowOff>0</xdr:rowOff>
    </xdr:to>
    <xdr:graphicFrame>
      <xdr:nvGraphicFramePr>
        <xdr:cNvPr id="4" name="图表 3"/>
        <xdr:cNvGraphicFramePr/>
      </xdr:nvGraphicFramePr>
      <xdr:xfrm>
        <a:off x="5100955" y="1097280"/>
        <a:ext cx="46399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15903</xdr:colOff>
      <xdr:row>5</xdr:row>
      <xdr:rowOff>151074</xdr:rowOff>
    </xdr:from>
    <xdr:to>
      <xdr:col>20</xdr:col>
      <xdr:colOff>135172</xdr:colOff>
      <xdr:row>20</xdr:row>
      <xdr:rowOff>151074</xdr:rowOff>
    </xdr:to>
    <xdr:graphicFrame>
      <xdr:nvGraphicFramePr>
        <xdr:cNvPr id="5" name="图表 4"/>
        <xdr:cNvGraphicFramePr/>
      </xdr:nvGraphicFramePr>
      <xdr:xfrm>
        <a:off x="9814560" y="1064895"/>
        <a:ext cx="46393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500380</xdr:colOff>
      <xdr:row>24</xdr:row>
      <xdr:rowOff>95885</xdr:rowOff>
    </xdr:from>
    <xdr:to>
      <xdr:col>8</xdr:col>
      <xdr:colOff>563991</xdr:colOff>
      <xdr:row>39</xdr:row>
      <xdr:rowOff>95885</xdr:rowOff>
    </xdr:to>
    <xdr:graphicFrame>
      <xdr:nvGraphicFramePr>
        <xdr:cNvPr id="2" name="图表 1"/>
        <xdr:cNvGraphicFramePr/>
      </xdr:nvGraphicFramePr>
      <xdr:xfrm>
        <a:off x="2549525" y="4485005"/>
        <a:ext cx="45840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547370</xdr:colOff>
      <xdr:row>24</xdr:row>
      <xdr:rowOff>86995</xdr:rowOff>
    </xdr:from>
    <xdr:to>
      <xdr:col>15</xdr:col>
      <xdr:colOff>610980</xdr:colOff>
      <xdr:row>39</xdr:row>
      <xdr:rowOff>86995</xdr:rowOff>
    </xdr:to>
    <xdr:graphicFrame>
      <xdr:nvGraphicFramePr>
        <xdr:cNvPr id="6" name="图表 5"/>
        <xdr:cNvGraphicFramePr/>
      </xdr:nvGraphicFramePr>
      <xdr:xfrm>
        <a:off x="7117080" y="4476115"/>
        <a:ext cx="45840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316865</xdr:colOff>
      <xdr:row>8</xdr:row>
      <xdr:rowOff>149860</xdr:rowOff>
    </xdr:from>
    <xdr:to>
      <xdr:col>10</xdr:col>
      <xdr:colOff>368300</xdr:colOff>
      <xdr:row>23</xdr:row>
      <xdr:rowOff>149860</xdr:rowOff>
    </xdr:to>
    <xdr:graphicFrame>
      <xdr:nvGraphicFramePr>
        <xdr:cNvPr id="7" name="图表 6"/>
        <xdr:cNvGraphicFramePr/>
      </xdr:nvGraphicFramePr>
      <xdr:xfrm>
        <a:off x="3657600" y="161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617855</xdr:colOff>
      <xdr:row>40</xdr:row>
      <xdr:rowOff>149860</xdr:rowOff>
    </xdr:from>
    <xdr:to>
      <xdr:col>16</xdr:col>
      <xdr:colOff>23495</xdr:colOff>
      <xdr:row>55</xdr:row>
      <xdr:rowOff>149860</xdr:rowOff>
    </xdr:to>
    <xdr:graphicFrame>
      <xdr:nvGraphicFramePr>
        <xdr:cNvPr id="8" name="图表 7"/>
        <xdr:cNvGraphicFramePr/>
      </xdr:nvGraphicFramePr>
      <xdr:xfrm>
        <a:off x="7187565" y="7465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570865</xdr:colOff>
      <xdr:row>40</xdr:row>
      <xdr:rowOff>157480</xdr:rowOff>
    </xdr:from>
    <xdr:to>
      <xdr:col>8</xdr:col>
      <xdr:colOff>622300</xdr:colOff>
      <xdr:row>55</xdr:row>
      <xdr:rowOff>157480</xdr:rowOff>
    </xdr:to>
    <xdr:graphicFrame>
      <xdr:nvGraphicFramePr>
        <xdr:cNvPr id="9" name="图表 8"/>
        <xdr:cNvGraphicFramePr/>
      </xdr:nvGraphicFramePr>
      <xdr:xfrm>
        <a:off x="2620010" y="7472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525780</xdr:colOff>
      <xdr:row>42</xdr:row>
      <xdr:rowOff>33020</xdr:rowOff>
    </xdr:from>
    <xdr:to>
      <xdr:col>7</xdr:col>
      <xdr:colOff>635000</xdr:colOff>
      <xdr:row>57</xdr:row>
      <xdr:rowOff>33020</xdr:rowOff>
    </xdr:to>
    <xdr:graphicFrame>
      <xdr:nvGraphicFramePr>
        <xdr:cNvPr id="2" name="图表 1"/>
        <xdr:cNvGraphicFramePr/>
      </xdr:nvGraphicFramePr>
      <xdr:xfrm>
        <a:off x="525780" y="8625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33020</xdr:rowOff>
    </xdr:from>
    <xdr:to>
      <xdr:col>15</xdr:col>
      <xdr:colOff>109220</xdr:colOff>
      <xdr:row>57</xdr:row>
      <xdr:rowOff>33020</xdr:rowOff>
    </xdr:to>
    <xdr:graphicFrame>
      <xdr:nvGraphicFramePr>
        <xdr:cNvPr id="9" name="图表 8"/>
        <xdr:cNvGraphicFramePr/>
      </xdr:nvGraphicFramePr>
      <xdr:xfrm>
        <a:off x="5100320" y="8625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224155</xdr:colOff>
      <xdr:row>25</xdr:row>
      <xdr:rowOff>88265</xdr:rowOff>
    </xdr:from>
    <xdr:to>
      <xdr:col>7</xdr:col>
      <xdr:colOff>333375</xdr:colOff>
      <xdr:row>40</xdr:row>
      <xdr:rowOff>88265</xdr:rowOff>
    </xdr:to>
    <xdr:graphicFrame>
      <xdr:nvGraphicFramePr>
        <xdr:cNvPr id="10" name="图表 9"/>
        <xdr:cNvGraphicFramePr/>
      </xdr:nvGraphicFramePr>
      <xdr:xfrm>
        <a:off x="224155" y="557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308610</xdr:colOff>
      <xdr:row>25</xdr:row>
      <xdr:rowOff>88265</xdr:rowOff>
    </xdr:from>
    <xdr:to>
      <xdr:col>14</xdr:col>
      <xdr:colOff>417830</xdr:colOff>
      <xdr:row>40</xdr:row>
      <xdr:rowOff>88265</xdr:rowOff>
    </xdr:to>
    <xdr:graphicFrame>
      <xdr:nvGraphicFramePr>
        <xdr:cNvPr id="11" name="图表 10"/>
        <xdr:cNvGraphicFramePr/>
      </xdr:nvGraphicFramePr>
      <xdr:xfrm>
        <a:off x="4771390" y="557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412750</xdr:colOff>
      <xdr:row>25</xdr:row>
      <xdr:rowOff>95885</xdr:rowOff>
    </xdr:from>
    <xdr:to>
      <xdr:col>21</xdr:col>
      <xdr:colOff>521970</xdr:colOff>
      <xdr:row>40</xdr:row>
      <xdr:rowOff>95885</xdr:rowOff>
    </xdr:to>
    <xdr:graphicFrame>
      <xdr:nvGraphicFramePr>
        <xdr:cNvPr id="12" name="图表 11"/>
        <xdr:cNvGraphicFramePr/>
      </xdr:nvGraphicFramePr>
      <xdr:xfrm>
        <a:off x="9338310" y="55797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329565</xdr:colOff>
      <xdr:row>8</xdr:row>
      <xdr:rowOff>111760</xdr:rowOff>
    </xdr:from>
    <xdr:to>
      <xdr:col>14</xdr:col>
      <xdr:colOff>438785</xdr:colOff>
      <xdr:row>23</xdr:row>
      <xdr:rowOff>111760</xdr:rowOff>
    </xdr:to>
    <xdr:graphicFrame>
      <xdr:nvGraphicFramePr>
        <xdr:cNvPr id="13" name="图表 12"/>
        <xdr:cNvGraphicFramePr/>
      </xdr:nvGraphicFramePr>
      <xdr:xfrm>
        <a:off x="4792345" y="2486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opLeftCell="A12" workbookViewId="0">
      <selection activeCell="K43" sqref="K43"/>
    </sheetView>
  </sheetViews>
  <sheetFormatPr defaultColWidth="9" defaultRowHeight="14.4"/>
  <cols>
    <col min="1" max="1" width="23.4424778761062" customWidth="1"/>
    <col min="11" max="11" width="12.6637168141593"/>
  </cols>
  <sheetData>
    <row r="1" spans="2:9">
      <c r="B1" s="12">
        <v>6</v>
      </c>
      <c r="C1" s="12">
        <v>8</v>
      </c>
      <c r="D1" s="12">
        <v>10</v>
      </c>
      <c r="E1" s="12">
        <v>12</v>
      </c>
      <c r="F1" s="12">
        <v>14</v>
      </c>
      <c r="G1" s="12">
        <v>16</v>
      </c>
      <c r="H1" s="12">
        <v>18</v>
      </c>
      <c r="I1" s="12">
        <v>20</v>
      </c>
    </row>
    <row r="2" spans="1:9">
      <c r="A2" s="11" t="s">
        <v>0</v>
      </c>
      <c r="B2" s="12">
        <v>107</v>
      </c>
      <c r="C2" s="12">
        <v>165</v>
      </c>
      <c r="D2" s="12">
        <v>258</v>
      </c>
      <c r="E2" s="12">
        <v>396</v>
      </c>
      <c r="F2" s="12">
        <v>611</v>
      </c>
      <c r="G2" s="12">
        <v>768</v>
      </c>
      <c r="H2" s="12">
        <v>866</v>
      </c>
      <c r="I2" s="12">
        <v>906</v>
      </c>
    </row>
    <row r="3" spans="1:9">
      <c r="A3" s="11" t="s">
        <v>1</v>
      </c>
      <c r="B3" s="12">
        <v>31.2</v>
      </c>
      <c r="C3" s="12">
        <v>38.5</v>
      </c>
      <c r="D3" s="12">
        <v>40.6</v>
      </c>
      <c r="E3" s="12">
        <v>43.5</v>
      </c>
      <c r="F3" s="12">
        <v>45.9</v>
      </c>
      <c r="G3" s="12">
        <v>48.2</v>
      </c>
      <c r="H3" s="12">
        <v>51</v>
      </c>
      <c r="I3" s="12">
        <v>52.2</v>
      </c>
    </row>
    <row r="4" spans="1:9">
      <c r="A4" t="s">
        <v>2</v>
      </c>
      <c r="B4" s="12">
        <v>0.171</v>
      </c>
      <c r="C4" s="12">
        <v>0.286</v>
      </c>
      <c r="D4" s="12">
        <v>0.482</v>
      </c>
      <c r="E4" s="12">
        <v>0.77</v>
      </c>
      <c r="F4" s="12">
        <v>1.07</v>
      </c>
      <c r="G4" s="12">
        <v>1.3</v>
      </c>
      <c r="H4" s="12">
        <v>1.451</v>
      </c>
      <c r="I4" s="12">
        <v>1.507</v>
      </c>
    </row>
    <row r="5" spans="1:9">
      <c r="A5" s="11" t="s">
        <v>3</v>
      </c>
      <c r="B5" s="12">
        <v>0</v>
      </c>
      <c r="C5" s="12">
        <v>4</v>
      </c>
      <c r="D5" s="12">
        <v>6.5</v>
      </c>
      <c r="E5" s="12">
        <v>11</v>
      </c>
      <c r="F5" s="12">
        <v>15.7</v>
      </c>
      <c r="G5" s="12">
        <v>19</v>
      </c>
      <c r="H5" s="12">
        <v>21</v>
      </c>
      <c r="I5" s="12">
        <v>22.8</v>
      </c>
    </row>
    <row r="40" spans="2:9">
      <c r="B40">
        <v>6</v>
      </c>
      <c r="C40">
        <v>8</v>
      </c>
      <c r="D40">
        <v>10</v>
      </c>
      <c r="E40">
        <v>12</v>
      </c>
      <c r="F40">
        <v>14</v>
      </c>
      <c r="G40">
        <v>16</v>
      </c>
      <c r="H40">
        <v>18</v>
      </c>
      <c r="I40">
        <v>20</v>
      </c>
    </row>
    <row r="41" spans="2:11">
      <c r="B41">
        <v>107</v>
      </c>
      <c r="C41">
        <v>165</v>
      </c>
      <c r="D41">
        <v>258</v>
      </c>
      <c r="E41">
        <v>396</v>
      </c>
      <c r="F41">
        <v>611</v>
      </c>
      <c r="G41">
        <v>768</v>
      </c>
      <c r="H41">
        <v>866</v>
      </c>
      <c r="I41">
        <v>906</v>
      </c>
      <c r="K41" s="13" t="s">
        <v>4</v>
      </c>
    </row>
    <row r="42" spans="2:9">
      <c r="B42">
        <f>64.542*B40-329.4</f>
        <v>57.852</v>
      </c>
      <c r="C42">
        <f t="shared" ref="C42:I42" si="0">64.542*C40-329.4</f>
        <v>186.936</v>
      </c>
      <c r="D42">
        <f t="shared" si="0"/>
        <v>316.02</v>
      </c>
      <c r="E42">
        <f t="shared" si="0"/>
        <v>445.104</v>
      </c>
      <c r="F42">
        <f t="shared" si="0"/>
        <v>574.188</v>
      </c>
      <c r="G42">
        <f t="shared" si="0"/>
        <v>703.272</v>
      </c>
      <c r="H42">
        <f t="shared" si="0"/>
        <v>832.356</v>
      </c>
      <c r="I42">
        <f t="shared" si="0"/>
        <v>961.44</v>
      </c>
    </row>
    <row r="43" spans="2:11">
      <c r="B43">
        <f>ABS(B41-B42)</f>
        <v>49.148</v>
      </c>
      <c r="C43">
        <f t="shared" ref="C43:I43" si="1">ABS(C41-C42)</f>
        <v>21.936</v>
      </c>
      <c r="D43">
        <f t="shared" si="1"/>
        <v>58.0200000000001</v>
      </c>
      <c r="E43">
        <f t="shared" si="1"/>
        <v>49.104</v>
      </c>
      <c r="F43">
        <f t="shared" si="1"/>
        <v>36.812</v>
      </c>
      <c r="G43">
        <f t="shared" si="1"/>
        <v>64.728</v>
      </c>
      <c r="H43">
        <f t="shared" si="1"/>
        <v>33.6439999999999</v>
      </c>
      <c r="I43">
        <f t="shared" si="1"/>
        <v>55.4400000000002</v>
      </c>
      <c r="J43">
        <f>MAX(B43:I43)</f>
        <v>64.728</v>
      </c>
      <c r="K43">
        <f>J43/(I41-B41)</f>
        <v>0.0810112640801001</v>
      </c>
    </row>
    <row r="46" spans="2:11">
      <c r="B46">
        <v>6</v>
      </c>
      <c r="C46">
        <v>8</v>
      </c>
      <c r="D46">
        <v>10</v>
      </c>
      <c r="E46">
        <v>12</v>
      </c>
      <c r="F46">
        <v>14</v>
      </c>
      <c r="G46">
        <v>16</v>
      </c>
      <c r="H46">
        <v>18</v>
      </c>
      <c r="I46">
        <v>20</v>
      </c>
      <c r="K46" s="13" t="s">
        <v>5</v>
      </c>
    </row>
    <row r="47" spans="2:11">
      <c r="B47">
        <v>31.2</v>
      </c>
      <c r="C47">
        <v>38.5</v>
      </c>
      <c r="D47">
        <v>40.6</v>
      </c>
      <c r="E47">
        <v>43.5</v>
      </c>
      <c r="F47">
        <v>45.9</v>
      </c>
      <c r="G47">
        <v>48.2</v>
      </c>
      <c r="H47">
        <v>51</v>
      </c>
      <c r="I47">
        <v>52.2</v>
      </c>
      <c r="K47" s="14"/>
    </row>
    <row r="48" spans="2:9">
      <c r="B48">
        <f>1.397*B46+25.726</f>
        <v>34.108</v>
      </c>
      <c r="C48">
        <f t="shared" ref="C48:I48" si="2">1.397*C46+25.726</f>
        <v>36.902</v>
      </c>
      <c r="D48">
        <f t="shared" si="2"/>
        <v>39.696</v>
      </c>
      <c r="E48">
        <f t="shared" si="2"/>
        <v>42.49</v>
      </c>
      <c r="F48">
        <f t="shared" si="2"/>
        <v>45.284</v>
      </c>
      <c r="G48">
        <f t="shared" si="2"/>
        <v>48.078</v>
      </c>
      <c r="H48">
        <f t="shared" si="2"/>
        <v>50.872</v>
      </c>
      <c r="I48">
        <f t="shared" si="2"/>
        <v>53.666</v>
      </c>
    </row>
    <row r="49" spans="2:11">
      <c r="B49">
        <f>ABS(B47-B48)</f>
        <v>2.908</v>
      </c>
      <c r="C49">
        <f t="shared" ref="C49:I49" si="3">ABS(C47-C48)</f>
        <v>1.598</v>
      </c>
      <c r="D49">
        <f t="shared" si="3"/>
        <v>0.904000000000003</v>
      </c>
      <c r="E49">
        <f t="shared" si="3"/>
        <v>1.01000000000001</v>
      </c>
      <c r="F49">
        <f t="shared" si="3"/>
        <v>0.616</v>
      </c>
      <c r="G49">
        <f t="shared" si="3"/>
        <v>0.122</v>
      </c>
      <c r="H49">
        <f t="shared" si="3"/>
        <v>0.128</v>
      </c>
      <c r="I49">
        <f t="shared" si="3"/>
        <v>1.46599999999999</v>
      </c>
      <c r="J49">
        <f>MAX(B49:I49)</f>
        <v>2.908</v>
      </c>
      <c r="K49">
        <f>J49/(I47-B47)</f>
        <v>0.13847619047619</v>
      </c>
    </row>
    <row r="52" spans="2:11">
      <c r="B52">
        <v>6</v>
      </c>
      <c r="C52">
        <v>8</v>
      </c>
      <c r="D52">
        <v>10</v>
      </c>
      <c r="E52">
        <v>12</v>
      </c>
      <c r="F52">
        <v>14</v>
      </c>
      <c r="G52">
        <v>16</v>
      </c>
      <c r="H52">
        <v>18</v>
      </c>
      <c r="I52">
        <v>20</v>
      </c>
      <c r="K52" s="13" t="s">
        <v>6</v>
      </c>
    </row>
    <row r="53" spans="2:9">
      <c r="B53">
        <v>0.171</v>
      </c>
      <c r="C53">
        <v>0.286</v>
      </c>
      <c r="D53">
        <v>0.482</v>
      </c>
      <c r="E53">
        <v>0.77</v>
      </c>
      <c r="F53">
        <v>1.07</v>
      </c>
      <c r="G53">
        <v>1.3</v>
      </c>
      <c r="H53">
        <v>1.451</v>
      </c>
      <c r="I53">
        <v>1.507</v>
      </c>
    </row>
    <row r="54" spans="2:9">
      <c r="B54">
        <f>0.1067*B52-0.5079</f>
        <v>0.1323</v>
      </c>
      <c r="C54">
        <f t="shared" ref="C54:I54" si="4">0.1067*C52-0.5079</f>
        <v>0.3457</v>
      </c>
      <c r="D54">
        <f t="shared" si="4"/>
        <v>0.5591</v>
      </c>
      <c r="E54">
        <f t="shared" si="4"/>
        <v>0.7725</v>
      </c>
      <c r="F54">
        <f t="shared" si="4"/>
        <v>0.9859</v>
      </c>
      <c r="G54">
        <f t="shared" si="4"/>
        <v>1.1993</v>
      </c>
      <c r="H54">
        <f t="shared" si="4"/>
        <v>1.4127</v>
      </c>
      <c r="I54">
        <f t="shared" si="4"/>
        <v>1.6261</v>
      </c>
    </row>
    <row r="55" spans="2:11">
      <c r="B55">
        <f>ABS(B53-B54)</f>
        <v>0.0387</v>
      </c>
      <c r="C55">
        <f t="shared" ref="C55:I55" si="5">ABS(C53-C54)</f>
        <v>0.0597</v>
      </c>
      <c r="D55">
        <f t="shared" si="5"/>
        <v>0.0770999999999999</v>
      </c>
      <c r="E55">
        <f t="shared" si="5"/>
        <v>0.00249999999999995</v>
      </c>
      <c r="F55">
        <f t="shared" si="5"/>
        <v>0.0841000000000001</v>
      </c>
      <c r="G55">
        <f t="shared" si="5"/>
        <v>0.1007</v>
      </c>
      <c r="H55">
        <f t="shared" si="5"/>
        <v>0.0383</v>
      </c>
      <c r="I55">
        <f t="shared" si="5"/>
        <v>0.1191</v>
      </c>
      <c r="J55">
        <f>MAX(B55:I55)</f>
        <v>0.1191</v>
      </c>
      <c r="K55">
        <f>J55/(I53-B53)</f>
        <v>0.0891467065868263</v>
      </c>
    </row>
    <row r="59" spans="2:11">
      <c r="B59">
        <v>6</v>
      </c>
      <c r="C59">
        <v>8</v>
      </c>
      <c r="D59">
        <v>10</v>
      </c>
      <c r="E59">
        <v>12</v>
      </c>
      <c r="F59">
        <v>14</v>
      </c>
      <c r="G59">
        <v>16</v>
      </c>
      <c r="H59">
        <v>18</v>
      </c>
      <c r="I59">
        <v>20</v>
      </c>
      <c r="K59" s="13" t="s">
        <v>7</v>
      </c>
    </row>
    <row r="60" spans="2:9">
      <c r="B60">
        <v>0</v>
      </c>
      <c r="C60">
        <v>4</v>
      </c>
      <c r="D60">
        <v>6.5</v>
      </c>
      <c r="E60">
        <v>11</v>
      </c>
      <c r="F60">
        <v>15.7</v>
      </c>
      <c r="G60">
        <v>19</v>
      </c>
      <c r="H60">
        <v>21</v>
      </c>
      <c r="I60">
        <v>22.8</v>
      </c>
    </row>
    <row r="61" spans="2:9">
      <c r="B61">
        <f>1.7071*B59-9.6929</f>
        <v>0.5497</v>
      </c>
      <c r="C61">
        <f t="shared" ref="C61:I61" si="6">1.7071*C59-9.6929</f>
        <v>3.9639</v>
      </c>
      <c r="D61">
        <f t="shared" si="6"/>
        <v>7.3781</v>
      </c>
      <c r="E61">
        <f t="shared" si="6"/>
        <v>10.7923</v>
      </c>
      <c r="F61">
        <f t="shared" si="6"/>
        <v>14.2065</v>
      </c>
      <c r="G61">
        <f t="shared" si="6"/>
        <v>17.6207</v>
      </c>
      <c r="H61">
        <f t="shared" si="6"/>
        <v>21.0349</v>
      </c>
      <c r="I61">
        <f t="shared" si="6"/>
        <v>24.4491</v>
      </c>
    </row>
    <row r="62" spans="2:11">
      <c r="B62">
        <f>ABS(B60-B61)</f>
        <v>0.5497</v>
      </c>
      <c r="C62">
        <f t="shared" ref="C62:I62" si="7">ABS(C60-C61)</f>
        <v>0.0360999999999994</v>
      </c>
      <c r="D62">
        <f t="shared" si="7"/>
        <v>0.878100000000002</v>
      </c>
      <c r="E62">
        <f t="shared" si="7"/>
        <v>0.207700000000001</v>
      </c>
      <c r="F62">
        <f t="shared" si="7"/>
        <v>1.4935</v>
      </c>
      <c r="G62">
        <f t="shared" si="7"/>
        <v>1.3793</v>
      </c>
      <c r="H62">
        <f t="shared" si="7"/>
        <v>0.0349000000000004</v>
      </c>
      <c r="I62">
        <f t="shared" si="7"/>
        <v>1.6491</v>
      </c>
      <c r="J62">
        <f>MAX(B62:I62)</f>
        <v>1.6491</v>
      </c>
      <c r="K62">
        <f>J62/(I60-B60)</f>
        <v>0.0723289473684211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P64" sqref="P64"/>
    </sheetView>
  </sheetViews>
  <sheetFormatPr defaultColWidth="8.88495575221239" defaultRowHeight="14.4" outlineLevelRow="4"/>
  <cols>
    <col min="1" max="1" width="28.2212389380531" customWidth="1"/>
  </cols>
  <sheetData>
    <row r="1" spans="1:10">
      <c r="A1" t="s">
        <v>8</v>
      </c>
      <c r="B1">
        <v>4</v>
      </c>
      <c r="C1">
        <v>6</v>
      </c>
      <c r="D1">
        <v>8</v>
      </c>
      <c r="E1">
        <v>10</v>
      </c>
      <c r="F1">
        <v>12</v>
      </c>
      <c r="G1">
        <v>14</v>
      </c>
      <c r="H1">
        <v>16</v>
      </c>
      <c r="I1">
        <v>18</v>
      </c>
      <c r="J1">
        <v>20</v>
      </c>
    </row>
    <row r="2" spans="1:10">
      <c r="A2" t="s">
        <v>9</v>
      </c>
      <c r="B2">
        <v>1.1</v>
      </c>
      <c r="C2">
        <v>12.6</v>
      </c>
      <c r="D2">
        <v>25</v>
      </c>
      <c r="E2">
        <v>37.5</v>
      </c>
      <c r="F2">
        <v>49.8</v>
      </c>
      <c r="G2">
        <v>62.6</v>
      </c>
      <c r="H2">
        <v>75.3</v>
      </c>
      <c r="I2">
        <v>87.5</v>
      </c>
      <c r="J2">
        <v>99.8</v>
      </c>
    </row>
    <row r="3" spans="1:10">
      <c r="A3" t="s">
        <v>10</v>
      </c>
      <c r="B3">
        <v>0</v>
      </c>
      <c r="C3">
        <v>2</v>
      </c>
      <c r="D3">
        <v>4</v>
      </c>
      <c r="E3">
        <v>6</v>
      </c>
      <c r="F3">
        <v>8</v>
      </c>
      <c r="G3">
        <v>10</v>
      </c>
      <c r="H3">
        <v>12</v>
      </c>
      <c r="I3">
        <v>14</v>
      </c>
      <c r="J3">
        <v>16</v>
      </c>
    </row>
    <row r="4" spans="1:10">
      <c r="A4" t="s">
        <v>11</v>
      </c>
      <c r="B4">
        <v>0</v>
      </c>
      <c r="C4">
        <v>107</v>
      </c>
      <c r="D4">
        <v>165</v>
      </c>
      <c r="E4">
        <v>258</v>
      </c>
      <c r="F4">
        <v>396</v>
      </c>
      <c r="G4">
        <v>611</v>
      </c>
      <c r="H4">
        <v>768</v>
      </c>
      <c r="I4">
        <v>866</v>
      </c>
      <c r="J4">
        <v>906</v>
      </c>
    </row>
    <row r="5" spans="1:10">
      <c r="A5" t="s">
        <v>12</v>
      </c>
      <c r="B5">
        <v>19.9</v>
      </c>
      <c r="C5">
        <v>31.2</v>
      </c>
      <c r="D5">
        <v>38.5</v>
      </c>
      <c r="E5">
        <v>40.6</v>
      </c>
      <c r="F5">
        <v>43.5</v>
      </c>
      <c r="G5">
        <v>45.9</v>
      </c>
      <c r="H5">
        <v>48.2</v>
      </c>
      <c r="I5">
        <v>51</v>
      </c>
      <c r="J5">
        <v>52.2</v>
      </c>
    </row>
  </sheetData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opLeftCell="B1" workbookViewId="0">
      <selection activeCell="R36" sqref="R36"/>
    </sheetView>
  </sheetViews>
  <sheetFormatPr defaultColWidth="9" defaultRowHeight="14.4" outlineLevelRow="3"/>
  <cols>
    <col min="1" max="1" width="28.5575221238938" customWidth="1"/>
  </cols>
  <sheetData>
    <row r="1" spans="1:10">
      <c r="A1" t="s">
        <v>8</v>
      </c>
      <c r="B1">
        <v>4</v>
      </c>
      <c r="C1">
        <v>6</v>
      </c>
      <c r="D1">
        <v>8</v>
      </c>
      <c r="E1">
        <v>10</v>
      </c>
      <c r="F1">
        <v>12</v>
      </c>
      <c r="G1">
        <v>14</v>
      </c>
      <c r="H1">
        <v>16</v>
      </c>
      <c r="I1">
        <v>18</v>
      </c>
      <c r="J1">
        <v>20</v>
      </c>
    </row>
    <row r="2" spans="1:10">
      <c r="A2" t="s">
        <v>13</v>
      </c>
      <c r="B2">
        <v>-0.5</v>
      </c>
      <c r="C2">
        <v>0</v>
      </c>
      <c r="D2">
        <v>1</v>
      </c>
      <c r="E2">
        <v>2</v>
      </c>
      <c r="F2">
        <v>3.5</v>
      </c>
      <c r="G2">
        <v>5</v>
      </c>
      <c r="H2">
        <v>6.5</v>
      </c>
      <c r="I2">
        <v>7.5</v>
      </c>
      <c r="J2">
        <v>9</v>
      </c>
    </row>
    <row r="3" spans="1:10">
      <c r="A3" s="11" t="s">
        <v>2</v>
      </c>
      <c r="B3">
        <v>0.09</v>
      </c>
      <c r="C3">
        <v>0.171</v>
      </c>
      <c r="D3">
        <v>0.286</v>
      </c>
      <c r="E3">
        <v>0.482</v>
      </c>
      <c r="F3">
        <v>0.77</v>
      </c>
      <c r="G3">
        <v>1.07</v>
      </c>
      <c r="H3">
        <v>1.3</v>
      </c>
      <c r="I3">
        <v>1.451</v>
      </c>
      <c r="J3">
        <v>1.507</v>
      </c>
    </row>
    <row r="4" spans="1:10">
      <c r="A4" t="s">
        <v>14</v>
      </c>
      <c r="B4">
        <v>0</v>
      </c>
      <c r="C4">
        <v>0</v>
      </c>
      <c r="D4">
        <v>4</v>
      </c>
      <c r="E4">
        <v>6.5</v>
      </c>
      <c r="F4">
        <v>11</v>
      </c>
      <c r="G4">
        <v>15.7</v>
      </c>
      <c r="H4">
        <v>19</v>
      </c>
      <c r="I4">
        <v>21</v>
      </c>
      <c r="J4">
        <v>22.8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zoomScale="85" zoomScaleNormal="85" workbookViewId="0">
      <selection activeCell="R9" sqref="R9"/>
    </sheetView>
  </sheetViews>
  <sheetFormatPr defaultColWidth="8.88495575221239" defaultRowHeight="14.4" outlineLevelRow="6"/>
  <sheetData>
    <row r="1" ht="22.65" spans="1:12">
      <c r="A1" s="1" t="s">
        <v>15</v>
      </c>
      <c r="B1" s="2">
        <v>0</v>
      </c>
      <c r="C1" s="3">
        <v>40</v>
      </c>
      <c r="D1" s="3">
        <v>90</v>
      </c>
      <c r="E1" s="3">
        <v>140</v>
      </c>
      <c r="F1" s="3">
        <v>190</v>
      </c>
      <c r="G1" s="3">
        <v>240</v>
      </c>
      <c r="H1" s="2">
        <v>290</v>
      </c>
      <c r="I1" s="3">
        <v>340</v>
      </c>
      <c r="J1" s="3">
        <v>390</v>
      </c>
      <c r="K1" s="3">
        <v>440</v>
      </c>
      <c r="L1" s="3">
        <v>490</v>
      </c>
    </row>
    <row r="2" ht="22.65" spans="1:12">
      <c r="A2" s="4" t="s">
        <v>16</v>
      </c>
      <c r="B2" s="5">
        <v>0.5</v>
      </c>
      <c r="C2" s="6">
        <v>1.5</v>
      </c>
      <c r="D2" s="6">
        <v>4.5</v>
      </c>
      <c r="E2" s="6">
        <v>9.5</v>
      </c>
      <c r="F2" s="6">
        <v>14.5</v>
      </c>
      <c r="G2" s="6">
        <v>18.5</v>
      </c>
      <c r="H2" s="5">
        <v>23.5</v>
      </c>
      <c r="I2" s="6">
        <v>28.75</v>
      </c>
      <c r="J2" s="6">
        <v>32.5</v>
      </c>
      <c r="K2" s="6">
        <v>44.5</v>
      </c>
      <c r="L2" s="6">
        <v>52.5</v>
      </c>
    </row>
    <row r="3" ht="33.3" spans="1:12">
      <c r="A3" s="4" t="s">
        <v>17</v>
      </c>
      <c r="B3" s="5">
        <v>23.8</v>
      </c>
      <c r="C3" s="6">
        <v>23.8</v>
      </c>
      <c r="D3" s="6">
        <v>27.5</v>
      </c>
      <c r="E3" s="6">
        <v>33.7</v>
      </c>
      <c r="F3" s="6">
        <v>39.1</v>
      </c>
      <c r="G3" s="6">
        <v>44.6</v>
      </c>
      <c r="H3" s="5">
        <v>50.5</v>
      </c>
      <c r="I3" s="6">
        <v>56.6</v>
      </c>
      <c r="J3" s="6">
        <v>61.4</v>
      </c>
      <c r="K3" s="6">
        <v>75.9</v>
      </c>
      <c r="L3" s="6">
        <v>87</v>
      </c>
    </row>
    <row r="4" ht="22.65" spans="1:12">
      <c r="A4" s="4" t="s">
        <v>18</v>
      </c>
      <c r="B4" s="5">
        <v>82.6</v>
      </c>
      <c r="C4" s="6">
        <v>79.6</v>
      </c>
      <c r="D4" s="6">
        <v>75.6</v>
      </c>
      <c r="E4" s="6">
        <v>71.3</v>
      </c>
      <c r="F4" s="6">
        <v>67.7</v>
      </c>
      <c r="G4" s="6">
        <v>63.8</v>
      </c>
      <c r="H4" s="5">
        <v>59.7</v>
      </c>
      <c r="I4" s="6">
        <v>70.5</v>
      </c>
      <c r="J4" s="6">
        <v>51.8</v>
      </c>
      <c r="K4" s="6">
        <v>43.4</v>
      </c>
      <c r="L4" s="6">
        <v>40.7</v>
      </c>
    </row>
    <row r="5" ht="33.3" spans="1:12">
      <c r="A5" s="4" t="s">
        <v>19</v>
      </c>
      <c r="B5" s="5">
        <v>19.5</v>
      </c>
      <c r="C5" s="6">
        <v>19.6</v>
      </c>
      <c r="D5" s="6">
        <v>20.6</v>
      </c>
      <c r="E5" s="6">
        <v>25.2</v>
      </c>
      <c r="F5" s="6">
        <v>30.4</v>
      </c>
      <c r="G5" s="6">
        <v>30.3</v>
      </c>
      <c r="H5" s="5">
        <v>34.6</v>
      </c>
      <c r="I5" s="6">
        <v>38</v>
      </c>
      <c r="J5" s="6">
        <v>42.3</v>
      </c>
      <c r="K5" s="6">
        <v>54</v>
      </c>
      <c r="L5" s="6">
        <v>59</v>
      </c>
    </row>
    <row r="6" ht="16" customHeight="1" spans="1:12">
      <c r="A6" s="7" t="s">
        <v>20</v>
      </c>
      <c r="B6" s="8">
        <v>-0.76</v>
      </c>
      <c r="C6" s="6">
        <v>-0.45</v>
      </c>
      <c r="D6" s="6">
        <v>-0.05</v>
      </c>
      <c r="E6" s="6">
        <v>0.65</v>
      </c>
      <c r="F6" s="6">
        <v>1.31</v>
      </c>
      <c r="G6" s="6">
        <v>1.3</v>
      </c>
      <c r="H6" s="5">
        <v>1.83</v>
      </c>
      <c r="I6" s="6">
        <v>2.26</v>
      </c>
      <c r="J6" s="6">
        <v>2.8</v>
      </c>
      <c r="K6" s="6">
        <v>4.25</v>
      </c>
      <c r="L6" s="6">
        <v>4.86</v>
      </c>
    </row>
    <row r="7" ht="22.05" spans="1:12">
      <c r="A7" s="4" t="s">
        <v>21</v>
      </c>
      <c r="B7" s="9">
        <v>0.25</v>
      </c>
      <c r="C7" s="10">
        <v>0.56</v>
      </c>
      <c r="D7" s="10">
        <v>0.96</v>
      </c>
      <c r="E7" s="10">
        <v>1.66</v>
      </c>
      <c r="F7" s="10">
        <v>2.32</v>
      </c>
      <c r="G7" s="10">
        <v>2.31</v>
      </c>
      <c r="H7" s="9">
        <v>2.84</v>
      </c>
      <c r="I7" s="10">
        <v>3.27</v>
      </c>
      <c r="J7" s="10">
        <v>3.81</v>
      </c>
      <c r="K7" s="10">
        <v>5.26</v>
      </c>
      <c r="L7" s="10">
        <v>5.87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XiaoFang</dc:creator>
  <cp:lastModifiedBy>小方</cp:lastModifiedBy>
  <dcterms:created xsi:type="dcterms:W3CDTF">2020-12-14T01:41:00Z</dcterms:created>
  <dcterms:modified xsi:type="dcterms:W3CDTF">2020-12-16T03:29:18Z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