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0240" windowHeight="17740" tabRatio="600" firstSheet="0" activeTab="0" autoFilterDateGrouping="1"/>
  </bookViews>
  <sheets>
    <sheet name="월별 가계부" sheetId="1" state="visible" r:id="rId1"/>
    <sheet name="종합 가계부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_(&quot;₩&quot;* #,##0_);_(&quot;₩&quot;* \(#,##0\);_(&quot;₩&quot;* &quot;-&quot;_);_(@_)"/>
    <numFmt numFmtId="165" formatCode="0_);[Red]\(0\)"/>
    <numFmt numFmtId="166" formatCode="yyyy\.mm\.dd"/>
    <numFmt numFmtId="167" formatCode="\₩#,##0"/>
    <numFmt numFmtId="168" formatCode="yyyy.mm.dd"/>
  </numFmts>
  <fonts count="5">
    <font>
      <name val="맑은 고딕"/>
      <charset val="129"/>
      <family val="2"/>
      <color theme="1"/>
      <sz val="12"/>
      <scheme val="minor"/>
    </font>
    <font>
      <name val="맑은 고딕"/>
      <charset val="129"/>
      <family val="2"/>
      <color theme="1"/>
      <sz val="12"/>
      <scheme val="minor"/>
    </font>
    <font>
      <name val="맑은 고딕"/>
      <charset val="129"/>
      <family val="2"/>
      <b val="1"/>
      <color theme="1"/>
      <sz val="12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2"/>
      <color rgb="FF000000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</cellStyleXfs>
  <cellXfs count="66">
    <xf numFmtId="0" fontId="0" fillId="0" borderId="0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164" fontId="0" fillId="0" borderId="7" applyAlignment="1" pivotButton="0" quotePrefix="0" xfId="2">
      <alignment vertical="center"/>
    </xf>
    <xf numFmtId="164" fontId="0" fillId="0" borderId="5" applyAlignment="1" pivotButton="0" quotePrefix="0" xfId="2">
      <alignment vertical="center"/>
    </xf>
    <xf numFmtId="164" fontId="0" fillId="0" borderId="0" applyAlignment="1" pivotButton="0" quotePrefix="0" xfId="2">
      <alignment vertical="center"/>
    </xf>
    <xf numFmtId="165" fontId="0" fillId="0" borderId="2" applyAlignment="1" pivotButton="0" quotePrefix="0" xfId="1">
      <alignment vertical="center"/>
    </xf>
    <xf numFmtId="165" fontId="0" fillId="0" borderId="8" applyAlignment="1" pivotButton="0" quotePrefix="0" xfId="2">
      <alignment vertical="center"/>
    </xf>
    <xf numFmtId="0" fontId="0" fillId="0" borderId="1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0" fillId="0" borderId="0" applyAlignment="1" pivotButton="0" quotePrefix="0" xfId="2">
      <alignment vertical="center"/>
    </xf>
    <xf numFmtId="14" fontId="2" fillId="0" borderId="8" applyAlignment="1" pivotButton="0" quotePrefix="0" xfId="2">
      <alignment vertical="center"/>
    </xf>
    <xf numFmtId="164" fontId="2" fillId="0" borderId="9" applyAlignment="1" pivotButton="0" quotePrefix="0" xfId="2">
      <alignment vertical="center"/>
    </xf>
    <xf numFmtId="164" fontId="2" fillId="0" borderId="10" applyAlignment="1" pivotButton="0" quotePrefix="0" xfId="2">
      <alignment vertical="center"/>
    </xf>
    <xf numFmtId="14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164" fontId="0" fillId="0" borderId="3" applyAlignment="1" pivotButton="0" quotePrefix="0" xfId="2">
      <alignment vertical="center"/>
    </xf>
    <xf numFmtId="0" fontId="0" fillId="0" borderId="8" applyAlignment="1" pivotButton="0" quotePrefix="0" xfId="0">
      <alignment vertical="center"/>
    </xf>
    <xf numFmtId="164" fontId="0" fillId="0" borderId="10" applyAlignment="1" pivotButton="0" quotePrefix="0" xfId="2">
      <alignment vertical="center"/>
    </xf>
    <xf numFmtId="0" fontId="0" fillId="0" borderId="7" applyAlignment="1" pivotButton="0" quotePrefix="0" xfId="0">
      <alignment vertical="center"/>
    </xf>
    <xf numFmtId="0" fontId="0" fillId="0" borderId="13" applyAlignment="1" pivotButton="0" quotePrefix="0" xfId="0">
      <alignment vertical="center"/>
    </xf>
    <xf numFmtId="164" fontId="0" fillId="0" borderId="6" applyAlignment="1" pivotButton="0" quotePrefix="0" xfId="2">
      <alignment vertical="center"/>
    </xf>
    <xf numFmtId="164" fontId="0" fillId="0" borderId="4" applyAlignment="1" pivotButton="0" quotePrefix="0" xfId="2">
      <alignment vertical="center"/>
    </xf>
    <xf numFmtId="0" fontId="0" fillId="0" borderId="5" applyAlignment="1" pivotButton="0" quotePrefix="0" xfId="0">
      <alignment vertical="center"/>
    </xf>
    <xf numFmtId="14" fontId="4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applyAlignment="1" pivotButton="0" quotePrefix="0" xfId="2">
      <alignment vertical="center"/>
    </xf>
    <xf numFmtId="165" fontId="0" fillId="0" borderId="0" applyAlignment="1" pivotButton="0" quotePrefix="0" xfId="2">
      <alignment vertical="center"/>
    </xf>
    <xf numFmtId="165" fontId="1" fillId="0" borderId="0" applyAlignment="1" pivotButton="0" quotePrefix="0" xfId="2">
      <alignment vertical="center"/>
    </xf>
    <xf numFmtId="166" fontId="0" fillId="0" borderId="0" applyAlignment="1" pivotButton="0" quotePrefix="0" xfId="0">
      <alignment vertical="center"/>
    </xf>
    <xf numFmtId="166" fontId="0" fillId="0" borderId="0" pivotButton="0" quotePrefix="0" xfId="0"/>
    <xf numFmtId="167" fontId="1" fillId="0" borderId="0" applyAlignment="1" pivotButton="0" quotePrefix="0" xfId="2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1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0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 wrapText="1"/>
    </xf>
    <xf numFmtId="164" fontId="2" fillId="2" borderId="6" applyAlignment="1" pivotButton="0" quotePrefix="0" xfId="2">
      <alignment horizontal="center" vertical="center"/>
    </xf>
    <xf numFmtId="0" fontId="0" fillId="0" borderId="0" applyAlignment="1" pivotButton="0" quotePrefix="0" xfId="0">
      <alignment vertical="center"/>
    </xf>
    <xf numFmtId="0" fontId="2" fillId="4" borderId="1" applyAlignment="1" pivotButton="0" quotePrefix="0" xfId="0">
      <alignment horizontal="center" vertical="center"/>
    </xf>
    <xf numFmtId="0" fontId="0" fillId="0" borderId="9" pivotButton="0" quotePrefix="0" xfId="0"/>
    <xf numFmtId="0" fontId="2" fillId="3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2" borderId="1" applyAlignment="1" pivotButton="0" quotePrefix="0" xfId="0">
      <alignment horizontal="center" vertical="center"/>
    </xf>
    <xf numFmtId="164" fontId="0" fillId="0" borderId="0" applyAlignment="1" pivotButton="0" quotePrefix="0" xfId="2">
      <alignment vertical="center"/>
    </xf>
    <xf numFmtId="164" fontId="2" fillId="2" borderId="6" applyAlignment="1" pivotButton="0" quotePrefix="0" xfId="2">
      <alignment horizontal="center" vertical="center"/>
    </xf>
    <xf numFmtId="164" fontId="2" fillId="0" borderId="9" applyAlignment="1" pivotButton="0" quotePrefix="0" xfId="2">
      <alignment vertical="center"/>
    </xf>
    <xf numFmtId="164" fontId="2" fillId="0" borderId="10" applyAlignment="1" pivotButton="0" quotePrefix="0" xfId="2">
      <alignment vertical="center"/>
    </xf>
    <xf numFmtId="164" fontId="0" fillId="0" borderId="7" applyAlignment="1" pivotButton="0" quotePrefix="0" xfId="2">
      <alignment vertical="center"/>
    </xf>
    <xf numFmtId="165" fontId="0" fillId="0" borderId="0" applyAlignment="1" pivotButton="0" quotePrefix="0" xfId="2">
      <alignment vertical="center"/>
    </xf>
    <xf numFmtId="165" fontId="0" fillId="0" borderId="2" applyAlignment="1" pivotButton="0" quotePrefix="0" xfId="1">
      <alignment vertical="center"/>
    </xf>
    <xf numFmtId="164" fontId="0" fillId="0" borderId="3" applyAlignment="1" pivotButton="0" quotePrefix="0" xfId="2">
      <alignment vertical="center"/>
    </xf>
    <xf numFmtId="165" fontId="0" fillId="0" borderId="8" applyAlignment="1" pivotButton="0" quotePrefix="0" xfId="2">
      <alignment vertical="center"/>
    </xf>
    <xf numFmtId="164" fontId="0" fillId="0" borderId="5" applyAlignment="1" pivotButton="0" quotePrefix="0" xfId="2">
      <alignment vertical="center"/>
    </xf>
    <xf numFmtId="164" fontId="0" fillId="0" borderId="10" applyAlignment="1" pivotButton="0" quotePrefix="0" xfId="2">
      <alignment vertical="center"/>
    </xf>
    <xf numFmtId="164" fontId="0" fillId="0" borderId="6" applyAlignment="1" pivotButton="0" quotePrefix="0" xfId="2">
      <alignment vertical="center"/>
    </xf>
    <xf numFmtId="164" fontId="0" fillId="0" borderId="0" applyAlignment="1" pivotButton="0" quotePrefix="0" xfId="0">
      <alignment vertical="center"/>
    </xf>
    <xf numFmtId="164" fontId="0" fillId="0" borderId="4" applyAlignment="1" pivotButton="0" quotePrefix="0" xfId="2">
      <alignment vertical="center"/>
    </xf>
    <xf numFmtId="168" fontId="0" fillId="0" borderId="0" applyAlignment="1" pivotButton="0" quotePrefix="0" xfId="0">
      <alignment vertical="center"/>
    </xf>
    <xf numFmtId="165" fontId="1" fillId="0" borderId="0" applyAlignment="1" pivotButton="0" quotePrefix="0" xfId="2">
      <alignment vertical="center"/>
    </xf>
    <xf numFmtId="166" fontId="0" fillId="0" borderId="0" pivotButton="0" quotePrefix="0" xfId="0"/>
    <xf numFmtId="167" fontId="1" fillId="0" borderId="0" applyAlignment="1" pivotButton="0" quotePrefix="0" xfId="2">
      <alignment vertical="center"/>
    </xf>
  </cellXfs>
  <cellStyles count="3">
    <cellStyle name="표준" xfId="0" builtinId="0"/>
    <cellStyle name="쉼표 [0]" xfId="1" builtinId="6"/>
    <cellStyle name="통화 [0]" xfId="2" builtinId="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37"/>
  <sheetViews>
    <sheetView tabSelected="1" zoomScale="85" workbookViewId="0">
      <selection activeCell="Q34" sqref="Q34:T35"/>
    </sheetView>
  </sheetViews>
  <sheetFormatPr baseColWidth="10" defaultRowHeight="18"/>
  <cols>
    <col width="9.140625" bestFit="1" customWidth="1" style="36" min="1" max="1"/>
    <col width="11.42578125" customWidth="1" style="48" min="2" max="2"/>
    <col width="6.85546875" bestFit="1" customWidth="1" style="36" min="3" max="3"/>
    <col width="11.42578125" bestFit="1" customWidth="1" style="48" min="4" max="4"/>
    <col width="12" bestFit="1" customWidth="1" style="36" min="5" max="5"/>
    <col width="10.140625" bestFit="1" customWidth="1" style="36" min="6" max="6"/>
    <col width="8.5703125" bestFit="1" customWidth="1" style="48" min="7" max="7"/>
    <col width="11.42578125" bestFit="1" customWidth="1" style="48" min="8" max="8"/>
    <col width="8.5703125" bestFit="1" customWidth="1" style="48" min="9" max="9"/>
    <col width="10.140625" bestFit="1" customWidth="1" style="36" min="10" max="10"/>
    <col width="11.28515625" customWidth="1" style="36" min="11" max="11"/>
    <col width="11.28515625" customWidth="1" style="48" min="12" max="12"/>
    <col width="12" bestFit="1" customWidth="1" style="36" min="13" max="13"/>
    <col width="9.28515625" bestFit="1" customWidth="1" style="36" min="14" max="14"/>
    <col width="11.28515625" customWidth="1" style="36" min="15" max="18"/>
    <col width="18.140625" bestFit="1" customWidth="1" style="36" min="19" max="19"/>
    <col width="11.42578125" bestFit="1" customWidth="1" style="36" min="22" max="22"/>
  </cols>
  <sheetData>
    <row r="1">
      <c r="A1" s="43" t="inlineStr">
        <is>
          <t>김민석 정신차리기 가계부</t>
        </is>
      </c>
      <c r="B1" s="44" t="n"/>
      <c r="G1" s="41" t="inlineStr">
        <is>
          <t>소득</t>
        </is>
      </c>
      <c r="H1" s="42" t="n"/>
      <c r="I1" s="42" t="n"/>
      <c r="J1" s="34" t="n"/>
      <c r="L1" s="47" t="inlineStr">
        <is>
          <t>지출</t>
        </is>
      </c>
      <c r="M1" s="42" t="n"/>
      <c r="N1" s="42" t="n"/>
      <c r="O1" s="34" t="n"/>
      <c r="Q1" s="49" t="inlineStr">
        <is>
          <t>변동지출 기록</t>
        </is>
      </c>
    </row>
    <row r="2">
      <c r="A2" s="45" t="n"/>
      <c r="B2" s="46" t="n"/>
      <c r="G2" s="33" t="inlineStr">
        <is>
          <t>고정소득</t>
        </is>
      </c>
      <c r="H2" s="34" t="n"/>
      <c r="I2" s="33" t="inlineStr">
        <is>
          <t>기타소득</t>
        </is>
      </c>
      <c r="J2" s="34" t="n"/>
      <c r="L2" s="33" t="inlineStr">
        <is>
          <t>고정지출</t>
        </is>
      </c>
      <c r="M2" s="34" t="n"/>
      <c r="N2" s="37" t="inlineStr">
        <is>
          <t>변동지출</t>
        </is>
      </c>
      <c r="O2" s="34" t="n"/>
      <c r="Q2" s="11" t="inlineStr">
        <is>
          <t>일자</t>
        </is>
      </c>
      <c r="R2" s="50" t="inlineStr">
        <is>
          <t>금액</t>
        </is>
      </c>
      <c r="S2" s="50" t="inlineStr">
        <is>
          <t>내역</t>
        </is>
      </c>
      <c r="T2" s="51" t="inlineStr">
        <is>
          <t>비고</t>
        </is>
      </c>
    </row>
    <row r="3">
      <c r="G3" s="1" t="inlineStr">
        <is>
          <t>월급</t>
        </is>
      </c>
      <c r="H3" s="52" t="n">
        <v>2243260</v>
      </c>
      <c r="I3" s="1" t="inlineStr">
        <is>
          <t>연말정산</t>
        </is>
      </c>
      <c r="J3" s="52" t="n">
        <v>229910</v>
      </c>
      <c r="L3" s="1" t="inlineStr">
        <is>
          <t>월세/공과금</t>
        </is>
      </c>
      <c r="M3" s="52" t="n">
        <v>0</v>
      </c>
      <c r="N3" s="40" t="inlineStr">
        <is>
          <t>식비</t>
        </is>
      </c>
      <c r="O3" s="20">
        <f>SUMIF($T$3:$T$1000,N3,$R$3:$R$1000)</f>
        <v/>
      </c>
      <c r="Q3" s="35" t="inlineStr">
        <is>
          <t>할부</t>
        </is>
      </c>
      <c r="R3" s="53" t="n">
        <v>410798</v>
      </c>
      <c r="S3" s="40" t="inlineStr">
        <is>
          <t>맥북(5번째)</t>
        </is>
      </c>
      <c r="T3" s="40" t="inlineStr">
        <is>
          <t>생활</t>
        </is>
      </c>
    </row>
    <row r="4" ht="19" customHeight="1" s="36">
      <c r="B4" s="54" t="n">
        <v>2023</v>
      </c>
      <c r="C4" s="8" t="inlineStr">
        <is>
          <t>년</t>
        </is>
      </c>
      <c r="D4" s="16" t="inlineStr">
        <is>
          <t>전체 소득</t>
        </is>
      </c>
      <c r="E4" s="55">
        <f>H13</f>
        <v/>
      </c>
      <c r="G4" s="1" t="inlineStr">
        <is>
          <t>어머니</t>
        </is>
      </c>
      <c r="H4" s="52" t="n">
        <v>500000</v>
      </c>
      <c r="I4" s="1" t="n"/>
      <c r="J4" s="52" t="n"/>
      <c r="L4" s="1" t="inlineStr">
        <is>
          <t>통신비</t>
        </is>
      </c>
      <c r="M4" s="52" t="n">
        <v>132420</v>
      </c>
      <c r="N4" s="40" t="inlineStr">
        <is>
          <t>교통비</t>
        </is>
      </c>
      <c r="O4" s="20">
        <f>SUMIF($T$3:$T$1000,N4,$R$3:$R$1000)</f>
        <v/>
      </c>
      <c r="R4" s="53" t="n">
        <v>427000</v>
      </c>
      <c r="S4" s="40" t="inlineStr">
        <is>
          <t>라식(마지막)</t>
        </is>
      </c>
      <c r="T4" s="40" t="inlineStr">
        <is>
          <t>의료</t>
        </is>
      </c>
    </row>
    <row r="5">
      <c r="B5" s="56" t="n">
        <v>3</v>
      </c>
      <c r="C5" s="9" t="inlineStr">
        <is>
          <t>월</t>
        </is>
      </c>
      <c r="D5" s="1" t="inlineStr">
        <is>
          <t>전체 지출</t>
        </is>
      </c>
      <c r="E5" s="52">
        <f>M13</f>
        <v/>
      </c>
      <c r="G5" s="1" t="n"/>
      <c r="H5" s="52" t="n"/>
      <c r="I5" s="1" t="n"/>
      <c r="J5" s="52" t="n"/>
      <c r="L5" s="1" t="inlineStr">
        <is>
          <t>DB손해보험</t>
        </is>
      </c>
      <c r="M5" s="52" t="n">
        <v>77470</v>
      </c>
      <c r="N5" s="40" t="inlineStr">
        <is>
          <t>여가</t>
        </is>
      </c>
      <c r="O5" s="20">
        <f>SUMIF($T$3:$T$1000,N5,$R$3:$R$1000)</f>
        <v/>
      </c>
      <c r="R5" s="53" t="n">
        <v>159050</v>
      </c>
      <c r="S5" s="48" t="inlineStr">
        <is>
          <t>코스 옷 할부 1개월</t>
        </is>
      </c>
      <c r="T5" s="48" t="inlineStr">
        <is>
          <t>의복/미용</t>
        </is>
      </c>
    </row>
    <row r="6">
      <c r="D6" s="2" t="inlineStr">
        <is>
          <t>전체 저축</t>
        </is>
      </c>
      <c r="E6" s="57">
        <f>M21</f>
        <v/>
      </c>
      <c r="G6" s="1" t="n"/>
      <c r="H6" s="52" t="n"/>
      <c r="I6" s="1" t="n"/>
      <c r="J6" s="52" t="n"/>
      <c r="L6" s="1" t="inlineStr">
        <is>
          <t>신한라이프</t>
        </is>
      </c>
      <c r="M6" s="52" t="n">
        <v>20890</v>
      </c>
      <c r="N6" s="40" t="inlineStr">
        <is>
          <t>생활</t>
        </is>
      </c>
      <c r="O6" s="20">
        <f>SUMIF($T$3:$T$1000,N6,$R$3:$R$1000)</f>
        <v/>
      </c>
      <c r="Q6" s="10" t="n">
        <v>44986</v>
      </c>
      <c r="R6" s="53" t="n">
        <v>80000</v>
      </c>
      <c r="S6" s="48" t="inlineStr">
        <is>
          <t>태준 저녁, 술</t>
        </is>
      </c>
      <c r="T6" s="48" t="inlineStr">
        <is>
          <t>식비</t>
        </is>
      </c>
    </row>
    <row r="7">
      <c r="D7" s="40" t="n"/>
      <c r="E7" s="48" t="n"/>
      <c r="G7" s="1" t="n"/>
      <c r="H7" s="52" t="n"/>
      <c r="I7" s="1" t="n"/>
      <c r="J7" s="52" t="n"/>
      <c r="L7" s="1" t="inlineStr">
        <is>
          <t>대출이자</t>
        </is>
      </c>
      <c r="M7" s="52" t="n">
        <v>107576</v>
      </c>
      <c r="N7" s="40" t="inlineStr">
        <is>
          <t>의복/미용</t>
        </is>
      </c>
      <c r="O7" s="20">
        <f>SUMIF($T$3:$T$1000,N7,$R$3:$R$1000)</f>
        <v/>
      </c>
      <c r="Q7" s="10" t="n">
        <v>44986</v>
      </c>
      <c r="R7" s="53" t="n">
        <v>6000</v>
      </c>
      <c r="S7" s="48" t="inlineStr">
        <is>
          <t xml:space="preserve">태준과 커피 </t>
        </is>
      </c>
      <c r="T7" s="48" t="inlineStr">
        <is>
          <t>식비</t>
        </is>
      </c>
    </row>
    <row r="8">
      <c r="D8" s="18" t="inlineStr">
        <is>
          <t>소계</t>
        </is>
      </c>
      <c r="E8" s="58">
        <f>SUM(E4:E6)</f>
        <v/>
      </c>
      <c r="G8" s="1" t="n"/>
      <c r="H8" s="52" t="n"/>
      <c r="I8" s="1" t="n"/>
      <c r="J8" s="52" t="n"/>
      <c r="L8" s="1" t="n"/>
      <c r="M8" s="52" t="n"/>
      <c r="N8" s="40" t="inlineStr">
        <is>
          <t>의료</t>
        </is>
      </c>
      <c r="O8" s="20">
        <f>SUMIF($T$3:$T$1000,N8,$R$3:$R$1000)</f>
        <v/>
      </c>
      <c r="Q8" s="10" t="n">
        <v>44986</v>
      </c>
      <c r="R8" s="53" t="n">
        <v>30100</v>
      </c>
      <c r="S8" s="48" t="inlineStr">
        <is>
          <t>파파존스</t>
        </is>
      </c>
      <c r="T8" s="48" t="inlineStr">
        <is>
          <t>식비</t>
        </is>
      </c>
    </row>
    <row r="9">
      <c r="G9" s="1" t="n"/>
      <c r="H9" s="52" t="n"/>
      <c r="I9" s="1" t="n"/>
      <c r="J9" s="52" t="n"/>
      <c r="L9" s="1" t="n"/>
      <c r="M9" s="52" t="n"/>
      <c r="N9" s="40" t="inlineStr">
        <is>
          <t>기타</t>
        </is>
      </c>
      <c r="O9" s="20">
        <f>SUMIF($T$3:$T$1000,N9,$R$3:$R$1000)</f>
        <v/>
      </c>
      <c r="Q9" s="10" t="n">
        <v>44988</v>
      </c>
      <c r="R9" s="53" t="n">
        <v>120000</v>
      </c>
      <c r="S9" s="48" t="inlineStr">
        <is>
          <t>부산여행</t>
        </is>
      </c>
      <c r="T9" s="48" t="inlineStr">
        <is>
          <t>여가</t>
        </is>
      </c>
    </row>
    <row r="10">
      <c r="G10" s="1" t="n"/>
      <c r="H10" s="52" t="n"/>
      <c r="I10" s="1" t="n"/>
      <c r="J10" s="52" t="n"/>
      <c r="L10" s="1" t="n"/>
      <c r="M10" s="52" t="n"/>
      <c r="N10" s="40" t="inlineStr">
        <is>
          <t>리볼빙</t>
        </is>
      </c>
      <c r="O10" s="52" t="n">
        <v>469897</v>
      </c>
      <c r="Q10" s="10" t="n">
        <v>44988</v>
      </c>
      <c r="R10" s="53" t="n">
        <v>25800</v>
      </c>
      <c r="S10" s="48" t="inlineStr">
        <is>
          <t>샤워헤드</t>
        </is>
      </c>
      <c r="T10" s="48" t="inlineStr">
        <is>
          <t>생활</t>
        </is>
      </c>
    </row>
    <row r="11">
      <c r="G11" s="1" t="n"/>
      <c r="H11" s="52" t="n"/>
      <c r="I11" s="1" t="n"/>
      <c r="J11" s="52" t="n"/>
      <c r="L11" s="1" t="n"/>
      <c r="M11" s="52" t="n"/>
      <c r="O11" s="52" t="n">
        <v>1023186</v>
      </c>
      <c r="Q11" s="10" t="n">
        <v>44989</v>
      </c>
      <c r="R11" s="53" t="n">
        <v>80000</v>
      </c>
      <c r="S11" s="48" t="inlineStr">
        <is>
          <t>주영 태준 지연 술</t>
        </is>
      </c>
      <c r="T11" s="48" t="inlineStr">
        <is>
          <t>식비</t>
        </is>
      </c>
    </row>
    <row r="12">
      <c r="G12" s="2" t="n"/>
      <c r="H12" s="57" t="n"/>
      <c r="I12" s="2" t="n"/>
      <c r="J12" s="57" t="n"/>
      <c r="L12" s="2" t="n"/>
      <c r="M12" s="57" t="n"/>
      <c r="N12" s="21" t="n"/>
      <c r="O12" s="57" t="n"/>
      <c r="Q12" s="10" t="n">
        <v>44990</v>
      </c>
      <c r="R12" s="53" t="n">
        <v>6000</v>
      </c>
      <c r="S12" s="48" t="inlineStr">
        <is>
          <t>스프링</t>
        </is>
      </c>
      <c r="T12" s="48" t="inlineStr">
        <is>
          <t>식비</t>
        </is>
      </c>
    </row>
    <row r="13">
      <c r="G13" s="40" t="inlineStr">
        <is>
          <t>합계</t>
        </is>
      </c>
      <c r="H13" s="48">
        <f>SUM(H3:H12,J3:J12)</f>
        <v/>
      </c>
      <c r="I13" s="40" t="n"/>
      <c r="K13" s="48" t="n"/>
      <c r="L13" s="40" t="inlineStr">
        <is>
          <t>합계</t>
        </is>
      </c>
      <c r="M13" s="48">
        <f>-SUM(M3:M12,O3:O11,O12)</f>
        <v/>
      </c>
      <c r="P13" s="48" t="n"/>
      <c r="Q13" s="10" t="n">
        <v>44990</v>
      </c>
      <c r="R13" s="53" t="n">
        <v>6160</v>
      </c>
      <c r="S13" s="48" t="inlineStr">
        <is>
          <t>간식</t>
        </is>
      </c>
      <c r="T13" s="48" t="inlineStr">
        <is>
          <t>식비</t>
        </is>
      </c>
    </row>
    <row r="14">
      <c r="Q14" s="14" t="n">
        <v>44991</v>
      </c>
      <c r="R14" s="53" t="n">
        <v>39900</v>
      </c>
      <c r="S14" s="48" t="inlineStr">
        <is>
          <t>도시락</t>
        </is>
      </c>
      <c r="T14" s="48" t="inlineStr">
        <is>
          <t>식비</t>
        </is>
      </c>
    </row>
    <row r="15">
      <c r="L15" s="38" t="inlineStr">
        <is>
          <t>저축</t>
        </is>
      </c>
      <c r="M15" s="34" t="n"/>
      <c r="Q15" s="14" t="n">
        <v>44993</v>
      </c>
      <c r="R15" s="53" t="n">
        <v>6800</v>
      </c>
      <c r="S15" s="48" t="inlineStr">
        <is>
          <t>점심</t>
        </is>
      </c>
      <c r="T15" s="48" t="inlineStr">
        <is>
          <t>식비</t>
        </is>
      </c>
    </row>
    <row r="16">
      <c r="L16" s="59" t="inlineStr">
        <is>
          <t>주택청약</t>
        </is>
      </c>
      <c r="M16" s="52" t="n">
        <v>100000</v>
      </c>
      <c r="Q16" s="14" t="n">
        <v>44993</v>
      </c>
      <c r="R16" s="53" t="n">
        <v>1600</v>
      </c>
      <c r="S16" s="48" t="inlineStr">
        <is>
          <t>커피</t>
        </is>
      </c>
      <c r="T16" s="48" t="inlineStr">
        <is>
          <t>식비</t>
        </is>
      </c>
    </row>
    <row r="17">
      <c r="L17" s="59" t="n"/>
      <c r="M17" s="52" t="n"/>
      <c r="Q17" s="14" t="n">
        <v>44994</v>
      </c>
      <c r="R17" s="53" t="n">
        <v>8000</v>
      </c>
      <c r="S17" s="48" t="inlineStr">
        <is>
          <t>점심</t>
        </is>
      </c>
      <c r="T17" s="48" t="inlineStr">
        <is>
          <t>식비</t>
        </is>
      </c>
      <c r="V17" s="60" t="n"/>
    </row>
    <row r="18">
      <c r="L18" s="59" t="n"/>
      <c r="M18" s="52" t="n"/>
      <c r="Q18" s="14" t="n">
        <v>44994</v>
      </c>
      <c r="R18" s="53" t="n">
        <v>42000</v>
      </c>
      <c r="S18" s="48" t="inlineStr">
        <is>
          <t>지연점심</t>
        </is>
      </c>
      <c r="T18" s="48" t="inlineStr">
        <is>
          <t>식비</t>
        </is>
      </c>
    </row>
    <row r="19">
      <c r="L19" s="59" t="n"/>
      <c r="M19" s="52" t="n"/>
      <c r="Q19" s="14" t="n">
        <v>44994</v>
      </c>
      <c r="R19" s="53" t="n">
        <v>8500</v>
      </c>
      <c r="S19" s="48" t="inlineStr">
        <is>
          <t>숙취해소제</t>
        </is>
      </c>
      <c r="T19" s="48" t="inlineStr">
        <is>
          <t>식비</t>
        </is>
      </c>
    </row>
    <row r="20">
      <c r="L20" s="61" t="n"/>
      <c r="M20" s="24" t="n"/>
      <c r="Q20" s="14" t="n">
        <v>44994</v>
      </c>
      <c r="R20" s="53" t="n">
        <v>31500</v>
      </c>
      <c r="S20" s="48" t="inlineStr">
        <is>
          <t>저녁</t>
        </is>
      </c>
      <c r="T20" s="48" t="inlineStr">
        <is>
          <t>식비</t>
        </is>
      </c>
    </row>
    <row r="21">
      <c r="L21" s="40" t="inlineStr">
        <is>
          <t>합계</t>
        </is>
      </c>
      <c r="M21" s="48">
        <f>SUM(M16:M20)</f>
        <v/>
      </c>
      <c r="Q21" s="14" t="n">
        <v>44994</v>
      </c>
      <c r="R21" s="53" t="n">
        <v>40000</v>
      </c>
      <c r="S21" s="48" t="inlineStr">
        <is>
          <t>주유</t>
        </is>
      </c>
      <c r="T21" s="48" t="inlineStr">
        <is>
          <t>교통비</t>
        </is>
      </c>
    </row>
    <row r="22">
      <c r="M22" s="48" t="n"/>
      <c r="Q22" s="14" t="n">
        <v>44994</v>
      </c>
      <c r="R22" s="53" t="n">
        <v>20000</v>
      </c>
      <c r="S22" s="48" t="inlineStr">
        <is>
          <t>술</t>
        </is>
      </c>
      <c r="T22" s="48" t="inlineStr">
        <is>
          <t>식비</t>
        </is>
      </c>
    </row>
    <row r="23">
      <c r="Q23" s="14" t="n">
        <v>44995</v>
      </c>
      <c r="R23" s="53" t="n">
        <v>20000</v>
      </c>
      <c r="S23" s="48" t="inlineStr">
        <is>
          <t>술</t>
        </is>
      </c>
      <c r="T23" s="48" t="inlineStr">
        <is>
          <t>식비</t>
        </is>
      </c>
    </row>
    <row r="24">
      <c r="Q24" s="14" t="n">
        <v>44996</v>
      </c>
      <c r="R24" s="53" t="n">
        <v>12500</v>
      </c>
      <c r="S24" s="48" t="inlineStr">
        <is>
          <t>아침</t>
        </is>
      </c>
      <c r="T24" s="48" t="inlineStr">
        <is>
          <t>식비</t>
        </is>
      </c>
    </row>
    <row r="25">
      <c r="Q25" s="14" t="n">
        <v>44996</v>
      </c>
      <c r="R25" s="53" t="n">
        <v>23000</v>
      </c>
      <c r="S25" s="48" t="inlineStr">
        <is>
          <t>만화방</t>
        </is>
      </c>
      <c r="T25" s="48" t="inlineStr">
        <is>
          <t>여가</t>
        </is>
      </c>
    </row>
    <row r="26">
      <c r="Q26" s="25" t="n">
        <v>44996</v>
      </c>
      <c r="R26" s="53" t="n">
        <v>12532</v>
      </c>
      <c r="S26" s="48" t="inlineStr">
        <is>
          <t>모닌시럽</t>
        </is>
      </c>
      <c r="T26" s="48" t="inlineStr">
        <is>
          <t>기타</t>
        </is>
      </c>
    </row>
    <row r="27">
      <c r="Q27" s="25" t="n">
        <v>44997</v>
      </c>
      <c r="R27" s="53" t="n">
        <v>23100</v>
      </c>
      <c r="S27" s="48" t="inlineStr">
        <is>
          <t>점심</t>
        </is>
      </c>
      <c r="T27" s="40" t="inlineStr">
        <is>
          <t>식비</t>
        </is>
      </c>
    </row>
    <row r="28">
      <c r="Q28" s="25" t="n">
        <v>44998</v>
      </c>
      <c r="R28" s="53" t="n">
        <v>33240</v>
      </c>
      <c r="S28" s="48" t="inlineStr">
        <is>
          <t>장</t>
        </is>
      </c>
      <c r="T28" s="48" t="inlineStr">
        <is>
          <t>생활</t>
        </is>
      </c>
    </row>
    <row r="29">
      <c r="Q29" s="25" t="n">
        <v>45000</v>
      </c>
      <c r="R29" s="53" t="n">
        <v>85000</v>
      </c>
      <c r="S29" s="48" t="inlineStr">
        <is>
          <t>숙소</t>
        </is>
      </c>
      <c r="T29" s="48" t="inlineStr">
        <is>
          <t>여가</t>
        </is>
      </c>
    </row>
    <row r="30">
      <c r="Q30" s="25" t="n">
        <v>45000</v>
      </c>
      <c r="R30" s="53" t="n">
        <v>18500</v>
      </c>
      <c r="S30" s="48" t="inlineStr">
        <is>
          <t>커피</t>
        </is>
      </c>
      <c r="T30" s="48" t="inlineStr">
        <is>
          <t>식비</t>
        </is>
      </c>
    </row>
    <row r="31">
      <c r="Q31" s="14" t="n">
        <v>45002</v>
      </c>
      <c r="R31" s="53" t="n">
        <v>4000</v>
      </c>
      <c r="S31" s="48" t="inlineStr">
        <is>
          <t>스사</t>
        </is>
      </c>
      <c r="T31" s="48" t="inlineStr">
        <is>
          <t>여가</t>
        </is>
      </c>
    </row>
    <row r="32">
      <c r="Q32" s="14" t="n">
        <v>45003</v>
      </c>
      <c r="R32" s="53" t="n">
        <v>45000</v>
      </c>
      <c r="S32" s="48" t="inlineStr">
        <is>
          <t>점심</t>
        </is>
      </c>
      <c r="T32" s="48" t="inlineStr">
        <is>
          <t>식비</t>
        </is>
      </c>
    </row>
    <row r="33">
      <c r="Q33" s="14" t="n">
        <v>45003</v>
      </c>
      <c r="R33" s="53" t="n">
        <v>19300</v>
      </c>
      <c r="S33" s="48" t="inlineStr">
        <is>
          <t>커피</t>
        </is>
      </c>
      <c r="T33" s="48" t="inlineStr">
        <is>
          <t>식비</t>
        </is>
      </c>
    </row>
    <row r="34">
      <c r="Q34" s="62" t="n">
        <v>45004</v>
      </c>
      <c r="R34" s="63" t="n">
        <v>6000</v>
      </c>
      <c r="S34" s="40" t="inlineStr">
        <is>
          <t>커피</t>
        </is>
      </c>
      <c r="T34" t="inlineStr">
        <is>
          <t>식비</t>
        </is>
      </c>
    </row>
    <row r="35">
      <c r="Q35" s="64" t="n"/>
      <c r="R35" s="65" t="n"/>
      <c r="S35" s="40" t="n"/>
    </row>
    <row r="36">
      <c r="R36" s="27" t="n"/>
      <c r="S36" s="40" t="n"/>
    </row>
    <row r="37">
      <c r="R37" s="27" t="n"/>
      <c r="S37" s="40" t="n"/>
    </row>
  </sheetData>
  <mergeCells count="10">
    <mergeCell ref="L2:M2"/>
    <mergeCell ref="G2:H2"/>
    <mergeCell ref="Q3:Q5"/>
    <mergeCell ref="I2:J2"/>
    <mergeCell ref="N2:O2"/>
    <mergeCell ref="L15:M15"/>
    <mergeCell ref="Q1:T1"/>
    <mergeCell ref="G1:J1"/>
    <mergeCell ref="A1:B2"/>
    <mergeCell ref="L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2023-03-08T11:34:33Z</dcterms:created>
  <dcterms:modified xsi:type="dcterms:W3CDTF">2023-03-19T07:32:58Z</dcterms:modified>
  <cp:lastModifiedBy>Microsoft Office User</cp:lastModifiedBy>
</cp:coreProperties>
</file>